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Sundridge with Ide HIll Parish Council Files - Updated May 2021\Sundridge May 2021\SWIH FINANCE\2021-22 Year End\"/>
    </mc:Choice>
  </mc:AlternateContent>
  <xr:revisionPtr revIDLastSave="0" documentId="13_ncr:1_{82900EEA-443D-4B1F-82F8-CB9E322ACFA2}" xr6:coauthVersionLast="46" xr6:coauthVersionMax="46" xr10:uidLastSave="{00000000-0000-0000-0000-000000000000}"/>
  <bookViews>
    <workbookView xWindow="-108" yWindow="-108" windowWidth="16608" windowHeight="8832" tabRatio="500" xr2:uid="{00000000-000D-0000-FFFF-FFFF00000000}"/>
  </bookViews>
  <sheets>
    <sheet name="Income" sheetId="2" r:id="rId1"/>
    <sheet name="Expenditure" sheetId="3" r:id="rId2"/>
    <sheet name="Sheet1" sheetId="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3" l="1"/>
  <c r="C79" i="3"/>
  <c r="C125" i="3" l="1"/>
  <c r="C119" i="3"/>
  <c r="C108" i="3"/>
  <c r="C104" i="3"/>
  <c r="C99" i="3"/>
  <c r="C88" i="3"/>
  <c r="C68" i="3"/>
  <c r="C60" i="3"/>
  <c r="C53" i="3"/>
  <c r="C47" i="3"/>
  <c r="C40" i="3"/>
  <c r="C34" i="3"/>
  <c r="C14" i="3"/>
  <c r="C10" i="3"/>
  <c r="C24" i="2"/>
  <c r="D10" i="3"/>
  <c r="E24" i="2"/>
  <c r="E125" i="3"/>
  <c r="D119" i="3"/>
  <c r="E119" i="3"/>
  <c r="E104" i="3"/>
  <c r="E99" i="3"/>
  <c r="E88" i="3"/>
  <c r="E79" i="3"/>
  <c r="E110" i="3" s="1"/>
  <c r="E127" i="3" s="1"/>
  <c r="E68" i="3"/>
  <c r="E60" i="3"/>
  <c r="E53" i="3"/>
  <c r="E47" i="3"/>
  <c r="E10" i="3"/>
  <c r="E40" i="3"/>
  <c r="E34" i="3"/>
  <c r="E42" i="3" s="1"/>
  <c r="E14" i="3"/>
  <c r="D24" i="2"/>
  <c r="F119" i="3"/>
  <c r="F99" i="3"/>
  <c r="F88" i="3"/>
  <c r="F79" i="3"/>
  <c r="F60" i="3"/>
  <c r="F10" i="3"/>
  <c r="F14" i="3"/>
  <c r="F34" i="3"/>
  <c r="F40" i="3"/>
  <c r="F42" i="3"/>
  <c r="F47" i="3"/>
  <c r="F53" i="3"/>
  <c r="F68" i="3"/>
  <c r="F104" i="3"/>
  <c r="F110" i="3" s="1"/>
  <c r="F127" i="3" s="1"/>
  <c r="D108" i="3"/>
  <c r="D125" i="3"/>
  <c r="D104" i="3"/>
  <c r="D99" i="3"/>
  <c r="D88" i="3"/>
  <c r="D79" i="3"/>
  <c r="D68" i="3"/>
  <c r="D60" i="3"/>
  <c r="D53" i="3"/>
  <c r="D47" i="3"/>
  <c r="D14" i="3"/>
  <c r="D34" i="3"/>
  <c r="D40" i="3"/>
  <c r="G125" i="3"/>
  <c r="G119" i="3"/>
  <c r="G108" i="3"/>
  <c r="G110" i="3" s="1"/>
  <c r="G104" i="3"/>
  <c r="G99" i="3"/>
  <c r="G88" i="3"/>
  <c r="G79" i="3"/>
  <c r="G68" i="3"/>
  <c r="G60" i="3"/>
  <c r="G53" i="3"/>
  <c r="G47" i="3"/>
  <c r="G40" i="3"/>
  <c r="G34" i="3"/>
  <c r="G42" i="3" s="1"/>
  <c r="G14" i="3"/>
  <c r="G10" i="3"/>
  <c r="G24" i="2"/>
  <c r="F24" i="2"/>
  <c r="F125" i="3"/>
  <c r="R119" i="3"/>
  <c r="R40" i="3"/>
  <c r="C110" i="3" l="1"/>
  <c r="C42" i="3"/>
  <c r="C127" i="3" s="1"/>
  <c r="D42" i="3"/>
  <c r="D110" i="3"/>
</calcChain>
</file>

<file path=xl/sharedStrings.xml><?xml version="1.0" encoding="utf-8"?>
<sst xmlns="http://schemas.openxmlformats.org/spreadsheetml/2006/main" count="189" uniqueCount="162">
  <si>
    <t xml:space="preserve">Code </t>
  </si>
  <si>
    <t>Description</t>
  </si>
  <si>
    <t>Precept</t>
  </si>
  <si>
    <t>Grants</t>
  </si>
  <si>
    <t>Misc</t>
  </si>
  <si>
    <t>Hall hire</t>
  </si>
  <si>
    <t>Dance School</t>
  </si>
  <si>
    <t>Clerk &amp; RFO Expenses</t>
  </si>
  <si>
    <t>Clerks &amp; RFO Salary</t>
  </si>
  <si>
    <t>Clerk &amp; RFO Tax &amp; NI</t>
  </si>
  <si>
    <t>Travel Expenses</t>
  </si>
  <si>
    <t>Totals</t>
  </si>
  <si>
    <t>Members  Expenses</t>
  </si>
  <si>
    <t>Election Expenses</t>
  </si>
  <si>
    <t xml:space="preserve">Totals </t>
  </si>
  <si>
    <t>Insurance Main Policy</t>
  </si>
  <si>
    <t>Postage &amp; Delivery</t>
  </si>
  <si>
    <t>Printing</t>
  </si>
  <si>
    <t>Photocopying</t>
  </si>
  <si>
    <t>Equipment Software</t>
  </si>
  <si>
    <t>Training</t>
  </si>
  <si>
    <t>Aviation Group Clerk</t>
  </si>
  <si>
    <t>Village Plans</t>
  </si>
  <si>
    <t>Street Lighting</t>
  </si>
  <si>
    <t>Energy Cost</t>
  </si>
  <si>
    <t>Repairs</t>
  </si>
  <si>
    <t>Stubbs Wood</t>
  </si>
  <si>
    <t>Running Cost</t>
  </si>
  <si>
    <t>Church grant</t>
  </si>
  <si>
    <t>Highways</t>
  </si>
  <si>
    <t>Bus shelters</t>
  </si>
  <si>
    <t>Village signs</t>
  </si>
  <si>
    <t>Notice boards</t>
  </si>
  <si>
    <t>Tree Work</t>
  </si>
  <si>
    <t>Hedges</t>
  </si>
  <si>
    <t>Contingency</t>
  </si>
  <si>
    <t xml:space="preserve">Dog bins </t>
  </si>
  <si>
    <t>Sundridge Village Hall</t>
  </si>
  <si>
    <t>Cleaning</t>
  </si>
  <si>
    <t>Maintenance</t>
  </si>
  <si>
    <t>Energy</t>
  </si>
  <si>
    <t>Water</t>
  </si>
  <si>
    <t>Insurance</t>
  </si>
  <si>
    <t>Play Areas</t>
  </si>
  <si>
    <t>Total</t>
  </si>
  <si>
    <t>Ide Hill car Park</t>
  </si>
  <si>
    <t>Professional Services</t>
  </si>
  <si>
    <t>Legal</t>
  </si>
  <si>
    <t>Ground Maintenance</t>
  </si>
  <si>
    <t xml:space="preserve">Energy </t>
  </si>
  <si>
    <t>Miscellaneous</t>
  </si>
  <si>
    <t>Total Overhead</t>
  </si>
  <si>
    <t>Sundridge Recreation &amp; Pavilion</t>
  </si>
  <si>
    <t>Subscriptions</t>
  </si>
  <si>
    <t>Hire of Village Ide Hill hall</t>
  </si>
  <si>
    <t>Payroll and Auditor</t>
  </si>
  <si>
    <t>Pavilion Maintenance</t>
  </si>
  <si>
    <t>Total Income</t>
  </si>
  <si>
    <t>Administration Costs</t>
  </si>
  <si>
    <t>Members Expenses</t>
  </si>
  <si>
    <t>Grounds' Maintenance</t>
  </si>
  <si>
    <t>Ide Hill Car Park &amp; Conveniences</t>
  </si>
  <si>
    <t>Sub-total</t>
  </si>
  <si>
    <t>VAT</t>
  </si>
  <si>
    <t>TOTAL OVERHEAD COSTS</t>
  </si>
  <si>
    <t>TOTAL ASSET COSTS</t>
  </si>
  <si>
    <t>Playground, incl, maintenance &amp; inspection</t>
  </si>
  <si>
    <t>Christmas festivities</t>
  </si>
  <si>
    <t>Stationery</t>
  </si>
  <si>
    <t>Misc. Contingency</t>
  </si>
  <si>
    <t>Sevenoaks District Council/CiL</t>
  </si>
  <si>
    <t>Annual Parish Meeting</t>
  </si>
  <si>
    <t>Evans/Catford Cycle</t>
  </si>
  <si>
    <t>Pension enrolment package</t>
  </si>
  <si>
    <t>Clerk's pension</t>
  </si>
  <si>
    <t xml:space="preserve">Grass cutting </t>
  </si>
  <si>
    <t>WiFi</t>
  </si>
  <si>
    <t>Website Maintenance</t>
  </si>
  <si>
    <t>Email hosting charge</t>
  </si>
  <si>
    <t>Ide Hill Conveniences Cleaning</t>
  </si>
  <si>
    <t>Ide Hill Conveniences Maintenance</t>
  </si>
  <si>
    <t>Ide Hill Conveniences Energy</t>
  </si>
  <si>
    <t>Ide Hill Conveniences Water</t>
  </si>
  <si>
    <t>Ide Hill Conveniences Supplies</t>
  </si>
  <si>
    <t>Sevenoaks District Council Rates</t>
  </si>
  <si>
    <t>Professional services</t>
  </si>
  <si>
    <t>Maintenance Contract</t>
  </si>
  <si>
    <t>Annual grants (Ide Hill Village Hall Trust)</t>
  </si>
  <si>
    <t>Supplies for meetings</t>
  </si>
  <si>
    <t xml:space="preserve">Parish Mobile </t>
  </si>
  <si>
    <t>Parish WiFi</t>
  </si>
  <si>
    <t>Great British Spring Clean</t>
  </si>
  <si>
    <t>Poppy wreath</t>
  </si>
  <si>
    <t xml:space="preserve">Other grants </t>
  </si>
  <si>
    <t>Return of Hire Deposit</t>
  </si>
  <si>
    <t>Bowsers Meadow/Coronation Gradens</t>
  </si>
  <si>
    <t>Covid 19</t>
  </si>
  <si>
    <t>Operation London Bridge</t>
  </si>
  <si>
    <t>Music Licence</t>
  </si>
  <si>
    <t>Tree Survey</t>
  </si>
  <si>
    <t>Sundridge &amp; Ide Hill Budget for 2020-21</t>
  </si>
  <si>
    <t>Recreation Ground (Radnor)</t>
  </si>
  <si>
    <t>Parish Zoom</t>
  </si>
  <si>
    <t>Yoga /Pilates</t>
  </si>
  <si>
    <t>Private Dance Hire</t>
  </si>
  <si>
    <t>Actual Income</t>
  </si>
  <si>
    <t>2020/21</t>
  </si>
  <si>
    <t>2019/20</t>
  </si>
  <si>
    <t>Actual at</t>
  </si>
  <si>
    <t>Budget</t>
  </si>
  <si>
    <t>Actual  year end</t>
  </si>
  <si>
    <t>Expenditure</t>
  </si>
  <si>
    <t>Clerk has attended Clerk's conference and Finance training.</t>
  </si>
  <si>
    <t>New expense due to remote meetings.  £14.39 per month.</t>
  </si>
  <si>
    <t>Urgent repairs required.  Budget to be increased.</t>
  </si>
  <si>
    <t>£500 higher to reflect increased repairs.</t>
  </si>
  <si>
    <t>Savings of nearly £2,000 on overheads for year ending March 2021.</t>
  </si>
  <si>
    <t>Stubbs Wood Management Committee will be allocating these funds.</t>
  </si>
  <si>
    <t>The bus shelters are in good repair.  Suggest earmarked reserves for replacement in the future.</t>
  </si>
  <si>
    <t>Signs are all fine.</t>
  </si>
  <si>
    <t>Noticeboards in good repair.</t>
  </si>
  <si>
    <t>Saving of £650.</t>
  </si>
  <si>
    <t>Savings due to cost savings and hall being closed.</t>
  </si>
  <si>
    <t>Pavilion not cleaned properly in pevious years.  Budget wrong.</t>
  </si>
  <si>
    <t>Awaiting invoices and treatements etc as ground closed during lockdown.  Line painting paid for annually.  Energy and water costs down due to lockdown.</t>
  </si>
  <si>
    <t>Castle Water estimate £10 per month.</t>
  </si>
  <si>
    <t>Tree work reequired and repair to fence and stones</t>
  </si>
  <si>
    <t>Coronation memorial at Coronation Gardens</t>
  </si>
  <si>
    <t>Suggest earmarked reserves to cover the extraordinary costs.</t>
  </si>
  <si>
    <t>Playground inspection in January 2021.</t>
  </si>
  <si>
    <t>Assets costs higher due to toilets remaining open.</t>
  </si>
  <si>
    <t>Costs transferred to cover newsletter.</t>
  </si>
  <si>
    <t>Poppy wreaths now ordered.</t>
  </si>
  <si>
    <t>Suggest transfer from earmarked reserves</t>
  </si>
  <si>
    <t xml:space="preserve">Suggest small budget </t>
  </si>
  <si>
    <t>2017/18 grant not paid so included in 2020/21. Suggest transfer from earmarked reserves to cover this.</t>
  </si>
  <si>
    <t>Predicted Income (pre Covid)</t>
  </si>
  <si>
    <t>Predicted Income (post January 2021 lockdown)</t>
  </si>
  <si>
    <t>RPA</t>
  </si>
  <si>
    <t>Original Budget</t>
  </si>
  <si>
    <t xml:space="preserve"> Updated </t>
  </si>
  <si>
    <t xml:space="preserve">No phsysical meetings.  </t>
  </si>
  <si>
    <t>Contract paid for year 20/21.</t>
  </si>
  <si>
    <t>14.01.21</t>
  </si>
  <si>
    <t>Some more expenses to come</t>
  </si>
  <si>
    <t>Energy costs to 31 December 2020.   Expected costs to be £3555 at 31 March 2021</t>
  </si>
  <si>
    <t>Sundridge &amp; Ide Hill Budget for 201/22</t>
  </si>
  <si>
    <t>Income 2021/22</t>
  </si>
  <si>
    <t>Predicted Income for 2021/22 (assuming no lockdown}</t>
  </si>
  <si>
    <t>2021/22</t>
  </si>
  <si>
    <t>Combine Parish insurance with village hall insurance to reduce costs.</t>
  </si>
  <si>
    <t>Renew photocopier contract for lower cost and share costs with Clerk's other Parish.</t>
  </si>
  <si>
    <t>KALC and SLCC</t>
  </si>
  <si>
    <t>New mobile contract from April 2021 - Parish now own handset.</t>
  </si>
  <si>
    <t>Re-negotiate WiFi contract.</t>
  </si>
  <si>
    <t xml:space="preserve"> £500 per month summer, £400 per month winter (if not in lockdown)</t>
  </si>
  <si>
    <t>Yearly contract paid to September 2021.</t>
  </si>
  <si>
    <t>Actual Income at 31 March 2021</t>
  </si>
  <si>
    <t>Ide Hill Football Club</t>
  </si>
  <si>
    <t xml:space="preserve">Recreation Ground </t>
  </si>
  <si>
    <t>Toilets</t>
  </si>
  <si>
    <t>Fitness Hall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</si>
</sst>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4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10"/>
      <color theme="3" tint="-0.499984740745262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/>
  </cellStyleXfs>
  <cellXfs count="311">
    <xf numFmtId="0" fontId="0" fillId="0" borderId="0" xfId="0"/>
    <xf numFmtId="0" fontId="11" fillId="2" borderId="0" xfId="0" applyFont="1" applyFill="1"/>
    <xf numFmtId="0" fontId="11" fillId="0" borderId="0" xfId="0" applyFont="1"/>
    <xf numFmtId="16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/>
    </xf>
    <xf numFmtId="164" fontId="21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1" fillId="0" borderId="2" xfId="0" applyFont="1" applyBorder="1"/>
    <xf numFmtId="164" fontId="11" fillId="0" borderId="2" xfId="0" applyNumberFormat="1" applyFont="1" applyBorder="1"/>
    <xf numFmtId="0" fontId="12" fillId="0" borderId="2" xfId="0" applyFont="1" applyBorder="1"/>
    <xf numFmtId="0" fontId="17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/>
    </xf>
    <xf numFmtId="164" fontId="0" fillId="2" borderId="2" xfId="0" applyNumberFormat="1" applyFill="1" applyBorder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9" fillId="0" borderId="2" xfId="0" applyFont="1" applyBorder="1"/>
    <xf numFmtId="14" fontId="29" fillId="0" borderId="2" xfId="0" applyNumberFormat="1" applyFont="1" applyBorder="1"/>
    <xf numFmtId="164" fontId="29" fillId="0" borderId="2" xfId="0" applyNumberFormat="1" applyFont="1" applyBorder="1"/>
    <xf numFmtId="0" fontId="29" fillId="0" borderId="2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164" fontId="10" fillId="2" borderId="2" xfId="0" applyNumberFormat="1" applyFont="1" applyFill="1" applyBorder="1"/>
    <xf numFmtId="164" fontId="12" fillId="2" borderId="2" xfId="0" applyNumberFormat="1" applyFont="1" applyFill="1" applyBorder="1"/>
    <xf numFmtId="0" fontId="31" fillId="0" borderId="2" xfId="0" applyFont="1" applyBorder="1"/>
    <xf numFmtId="43" fontId="31" fillId="0" borderId="2" xfId="0" applyNumberFormat="1" applyFont="1" applyBorder="1"/>
    <xf numFmtId="0" fontId="30" fillId="0" borderId="2" xfId="127" applyFont="1" applyBorder="1"/>
    <xf numFmtId="43" fontId="31" fillId="0" borderId="2" xfId="127" applyNumberFormat="1" applyFont="1" applyBorder="1"/>
    <xf numFmtId="0" fontId="31" fillId="0" borderId="2" xfId="127" applyFont="1" applyBorder="1"/>
    <xf numFmtId="0" fontId="29" fillId="0" borderId="2" xfId="0" applyFont="1" applyBorder="1" applyAlignment="1">
      <alignment horizontal="right"/>
    </xf>
    <xf numFmtId="0" fontId="30" fillId="0" borderId="2" xfId="0" applyFont="1" applyBorder="1"/>
    <xf numFmtId="43" fontId="30" fillId="0" borderId="2" xfId="0" applyNumberFormat="1" applyFont="1" applyBorder="1"/>
    <xf numFmtId="0" fontId="33" fillId="0" borderId="2" xfId="0" applyFont="1" applyBorder="1"/>
    <xf numFmtId="43" fontId="33" fillId="0" borderId="2" xfId="0" applyNumberFormat="1" applyFont="1" applyBorder="1"/>
    <xf numFmtId="43" fontId="32" fillId="0" borderId="2" xfId="0" applyNumberFormat="1" applyFont="1" applyBorder="1"/>
    <xf numFmtId="0" fontId="32" fillId="0" borderId="2" xfId="0" applyFont="1" applyBorder="1"/>
    <xf numFmtId="164" fontId="34" fillId="0" borderId="2" xfId="0" applyNumberFormat="1" applyFont="1" applyBorder="1"/>
    <xf numFmtId="43" fontId="30" fillId="0" borderId="2" xfId="127" applyNumberFormat="1" applyFont="1" applyBorder="1"/>
    <xf numFmtId="43" fontId="11" fillId="0" borderId="2" xfId="0" applyNumberFormat="1" applyFont="1" applyBorder="1"/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164" fontId="12" fillId="3" borderId="2" xfId="0" applyNumberFormat="1" applyFont="1" applyFill="1" applyBorder="1"/>
    <xf numFmtId="164" fontId="25" fillId="2" borderId="2" xfId="0" applyNumberFormat="1" applyFont="1" applyFill="1" applyBorder="1"/>
    <xf numFmtId="0" fontId="26" fillId="0" borderId="2" xfId="0" applyFont="1" applyBorder="1"/>
    <xf numFmtId="43" fontId="26" fillId="0" borderId="2" xfId="0" applyNumberFormat="1" applyFont="1" applyBorder="1"/>
    <xf numFmtId="0" fontId="21" fillId="2" borderId="2" xfId="0" applyFont="1" applyFill="1" applyBorder="1" applyAlignment="1">
      <alignment horizontal="center"/>
    </xf>
    <xf numFmtId="0" fontId="21" fillId="2" borderId="2" xfId="0" applyFont="1" applyFill="1" applyBorder="1"/>
    <xf numFmtId="164" fontId="21" fillId="2" borderId="2" xfId="0" applyNumberFormat="1" applyFont="1" applyFill="1" applyBorder="1"/>
    <xf numFmtId="0" fontId="0" fillId="0" borderId="2" xfId="0" applyBorder="1" applyAlignment="1">
      <alignment horizontal="right"/>
    </xf>
    <xf numFmtId="43" fontId="28" fillId="0" borderId="2" xfId="0" applyNumberFormat="1" applyFont="1" applyBorder="1"/>
    <xf numFmtId="164" fontId="10" fillId="2" borderId="2" xfId="0" applyNumberFormat="1" applyFont="1" applyFill="1" applyBorder="1" applyAlignment="1">
      <alignment horizontal="right"/>
    </xf>
    <xf numFmtId="0" fontId="27" fillId="0" borderId="2" xfId="0" applyFont="1" applyBorder="1"/>
    <xf numFmtId="2" fontId="27" fillId="0" borderId="2" xfId="0" applyNumberFormat="1" applyFont="1" applyBorder="1"/>
    <xf numFmtId="14" fontId="34" fillId="0" borderId="2" xfId="0" applyNumberFormat="1" applyFont="1" applyBorder="1"/>
    <xf numFmtId="0" fontId="34" fillId="0" borderId="2" xfId="0" applyFont="1" applyBorder="1"/>
    <xf numFmtId="2" fontId="30" fillId="0" borderId="2" xfId="0" applyNumberFormat="1" applyFont="1" applyBorder="1"/>
    <xf numFmtId="0" fontId="4" fillId="0" borderId="2" xfId="0" applyFont="1" applyBorder="1"/>
    <xf numFmtId="43" fontId="34" fillId="0" borderId="2" xfId="127" applyNumberFormat="1" applyFont="1" applyBorder="1"/>
    <xf numFmtId="0" fontId="34" fillId="0" borderId="2" xfId="127" applyFont="1" applyBorder="1"/>
    <xf numFmtId="0" fontId="34" fillId="0" borderId="2" xfId="127" applyFont="1" applyBorder="1" applyAlignment="1">
      <alignment wrapText="1"/>
    </xf>
    <xf numFmtId="43" fontId="34" fillId="0" borderId="2" xfId="127" applyNumberFormat="1" applyFont="1" applyBorder="1" applyAlignment="1">
      <alignment horizontal="center"/>
    </xf>
    <xf numFmtId="43" fontId="18" fillId="0" borderId="2" xfId="0" applyNumberFormat="1" applyFont="1" applyBorder="1"/>
    <xf numFmtId="43" fontId="27" fillId="0" borderId="2" xfId="0" applyNumberFormat="1" applyFont="1" applyBorder="1"/>
    <xf numFmtId="0" fontId="22" fillId="2" borderId="2" xfId="0" applyFont="1" applyFill="1" applyBorder="1"/>
    <xf numFmtId="164" fontId="28" fillId="0" borderId="2" xfId="0" applyNumberFormat="1" applyFont="1" applyBorder="1"/>
    <xf numFmtId="0" fontId="25" fillId="2" borderId="2" xfId="0" applyFont="1" applyFill="1" applyBorder="1" applyAlignment="1">
      <alignment horizontal="center"/>
    </xf>
    <xf numFmtId="0" fontId="25" fillId="2" borderId="2" xfId="0" applyFont="1" applyFill="1" applyBorder="1"/>
    <xf numFmtId="0" fontId="26" fillId="0" borderId="2" xfId="127" applyFont="1" applyBorder="1"/>
    <xf numFmtId="43" fontId="26" fillId="0" borderId="2" xfId="127" applyNumberFormat="1" applyFont="1" applyBorder="1"/>
    <xf numFmtId="43" fontId="18" fillId="0" borderId="2" xfId="127" applyNumberFormat="1" applyFont="1" applyBorder="1"/>
    <xf numFmtId="43" fontId="12" fillId="0" borderId="2" xfId="0" applyNumberFormat="1" applyFont="1" applyBorder="1"/>
    <xf numFmtId="0" fontId="10" fillId="0" borderId="2" xfId="0" applyFont="1" applyBorder="1"/>
    <xf numFmtId="3" fontId="0" fillId="2" borderId="2" xfId="0" applyNumberFormat="1" applyFill="1" applyBorder="1" applyAlignment="1">
      <alignment horizontal="center"/>
    </xf>
    <xf numFmtId="3" fontId="20" fillId="2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left"/>
    </xf>
    <xf numFmtId="2" fontId="26" fillId="0" borderId="2" xfId="0" applyNumberFormat="1" applyFont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164" fontId="12" fillId="0" borderId="2" xfId="0" applyNumberFormat="1" applyFont="1" applyFill="1" applyBorder="1"/>
    <xf numFmtId="0" fontId="11" fillId="0" borderId="2" xfId="0" applyFont="1" applyFill="1" applyBorder="1"/>
    <xf numFmtId="14" fontId="0" fillId="0" borderId="2" xfId="0" applyNumberFormat="1" applyFill="1" applyBorder="1"/>
    <xf numFmtId="0" fontId="26" fillId="0" borderId="2" xfId="0" applyFont="1" applyFill="1" applyBorder="1"/>
    <xf numFmtId="0" fontId="0" fillId="0" borderId="2" xfId="0" applyFill="1" applyBorder="1"/>
    <xf numFmtId="2" fontId="26" fillId="0" borderId="2" xfId="0" applyNumberFormat="1" applyFont="1" applyFill="1" applyBorder="1"/>
    <xf numFmtId="164" fontId="0" fillId="0" borderId="2" xfId="0" applyNumberFormat="1" applyFill="1" applyBorder="1"/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/>
    <xf numFmtId="0" fontId="7" fillId="0" borderId="2" xfId="0" applyFont="1" applyBorder="1"/>
    <xf numFmtId="0" fontId="6" fillId="0" borderId="2" xfId="0" applyFont="1" applyBorder="1"/>
    <xf numFmtId="43" fontId="35" fillId="0" borderId="2" xfId="0" applyNumberFormat="1" applyFont="1" applyBorder="1" applyAlignment="1"/>
    <xf numFmtId="164" fontId="31" fillId="0" borderId="2" xfId="0" applyNumberFormat="1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14" fontId="36" fillId="0" borderId="2" xfId="0" applyNumberFormat="1" applyFont="1" applyBorder="1" applyAlignment="1">
      <alignment horizontal="left" vertical="center"/>
    </xf>
    <xf numFmtId="14" fontId="31" fillId="0" borderId="2" xfId="0" applyNumberFormat="1" applyFont="1" applyBorder="1" applyAlignment="1">
      <alignment horizontal="left" vertical="center"/>
    </xf>
    <xf numFmtId="0" fontId="31" fillId="0" borderId="2" xfId="127" applyFont="1" applyBorder="1" applyAlignment="1">
      <alignment horizontal="left" vertical="center"/>
    </xf>
    <xf numFmtId="43" fontId="31" fillId="0" borderId="2" xfId="0" applyNumberFormat="1" applyFont="1" applyBorder="1" applyAlignment="1">
      <alignment horizontal="left" vertical="center"/>
    </xf>
    <xf numFmtId="43" fontId="32" fillId="0" borderId="2" xfId="0" applyNumberFormat="1" applyFont="1" applyBorder="1" applyAlignment="1">
      <alignment horizontal="left" vertical="center"/>
    </xf>
    <xf numFmtId="14" fontId="31" fillId="0" borderId="3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164" fontId="36" fillId="0" borderId="2" xfId="0" applyNumberFormat="1" applyFont="1" applyBorder="1" applyAlignment="1">
      <alignment horizontal="left" vertical="center"/>
    </xf>
    <xf numFmtId="164" fontId="36" fillId="2" borderId="2" xfId="0" applyNumberFormat="1" applyFont="1" applyFill="1" applyBorder="1" applyAlignment="1">
      <alignment horizontal="left" vertical="center"/>
    </xf>
    <xf numFmtId="14" fontId="36" fillId="0" borderId="2" xfId="0" applyNumberFormat="1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43" fontId="31" fillId="0" borderId="2" xfId="127" applyNumberFormat="1" applyFont="1" applyBorder="1" applyAlignment="1">
      <alignment horizontal="left" vertical="center"/>
    </xf>
    <xf numFmtId="164" fontId="31" fillId="0" borderId="3" xfId="0" applyNumberFormat="1" applyFont="1" applyBorder="1" applyAlignment="1">
      <alignment horizontal="left" vertical="center"/>
    </xf>
    <xf numFmtId="164" fontId="0" fillId="0" borderId="0" xfId="0" applyNumberFormat="1"/>
    <xf numFmtId="164" fontId="38" fillId="2" borderId="2" xfId="0" applyNumberFormat="1" applyFont="1" applyFill="1" applyBorder="1" applyAlignment="1">
      <alignment horizontal="right" wrapText="1"/>
    </xf>
    <xf numFmtId="0" fontId="31" fillId="0" borderId="2" xfId="0" applyFont="1" applyBorder="1" applyAlignment="1">
      <alignment vertical="center"/>
    </xf>
    <xf numFmtId="164" fontId="31" fillId="0" borderId="2" xfId="0" applyNumberFormat="1" applyFont="1" applyBorder="1" applyAlignment="1">
      <alignment vertical="center"/>
    </xf>
    <xf numFmtId="0" fontId="12" fillId="0" borderId="2" xfId="0" applyFont="1" applyBorder="1" applyAlignment="1"/>
    <xf numFmtId="0" fontId="36" fillId="0" borderId="3" xfId="0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64" fontId="0" fillId="2" borderId="4" xfId="0" applyNumberFormat="1" applyFill="1" applyBorder="1"/>
    <xf numFmtId="0" fontId="17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left"/>
    </xf>
    <xf numFmtId="164" fontId="0" fillId="2" borderId="5" xfId="0" applyNumberFormat="1" applyFill="1" applyBorder="1"/>
    <xf numFmtId="164" fontId="10" fillId="5" borderId="7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0" fillId="5" borderId="9" xfId="0" applyNumberFormat="1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/>
    <xf numFmtId="164" fontId="10" fillId="2" borderId="5" xfId="0" applyNumberFormat="1" applyFont="1" applyFill="1" applyBorder="1"/>
    <xf numFmtId="164" fontId="10" fillId="5" borderId="11" xfId="0" applyNumberFormat="1" applyFont="1" applyFill="1" applyBorder="1"/>
    <xf numFmtId="0" fontId="10" fillId="5" borderId="12" xfId="0" applyFont="1" applyFill="1" applyBorder="1" applyAlignment="1">
      <alignment horizontal="center"/>
    </xf>
    <xf numFmtId="0" fontId="10" fillId="5" borderId="4" xfId="0" applyFont="1" applyFill="1" applyBorder="1"/>
    <xf numFmtId="164" fontId="10" fillId="5" borderId="4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/>
    <xf numFmtId="164" fontId="12" fillId="3" borderId="7" xfId="0" applyNumberFormat="1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/>
    <xf numFmtId="164" fontId="10" fillId="2" borderId="11" xfId="0" applyNumberFormat="1" applyFont="1" applyFill="1" applyBorder="1"/>
    <xf numFmtId="0" fontId="21" fillId="2" borderId="4" xfId="0" applyFont="1" applyFill="1" applyBorder="1" applyAlignment="1">
      <alignment horizontal="center"/>
    </xf>
    <xf numFmtId="0" fontId="21" fillId="2" borderId="4" xfId="0" applyFont="1" applyFill="1" applyBorder="1"/>
    <xf numFmtId="164" fontId="21" fillId="2" borderId="4" xfId="0" applyNumberFormat="1" applyFont="1" applyFill="1" applyBorder="1"/>
    <xf numFmtId="0" fontId="31" fillId="0" borderId="3" xfId="0" applyFont="1" applyBorder="1" applyAlignment="1">
      <alignment vertical="center"/>
    </xf>
    <xf numFmtId="164" fontId="10" fillId="5" borderId="9" xfId="0" applyNumberFormat="1" applyFont="1" applyFill="1" applyBorder="1" applyAlignment="1">
      <alignment horizontal="right"/>
    </xf>
    <xf numFmtId="164" fontId="31" fillId="0" borderId="3" xfId="0" applyNumberFormat="1" applyFont="1" applyBorder="1" applyAlignment="1">
      <alignment vertical="center"/>
    </xf>
    <xf numFmtId="14" fontId="36" fillId="0" borderId="3" xfId="0" applyNumberFormat="1" applyFont="1" applyBorder="1" applyAlignment="1">
      <alignment horizontal="left" vertical="center"/>
    </xf>
    <xf numFmtId="0" fontId="25" fillId="2" borderId="4" xfId="0" applyFont="1" applyFill="1" applyBorder="1" applyAlignment="1">
      <alignment horizontal="center"/>
    </xf>
    <xf numFmtId="0" fontId="25" fillId="2" borderId="4" xfId="0" applyFont="1" applyFill="1" applyBorder="1"/>
    <xf numFmtId="0" fontId="31" fillId="0" borderId="3" xfId="0" applyFont="1" applyBorder="1" applyAlignment="1">
      <alignment horizontal="left" vertical="center"/>
    </xf>
    <xf numFmtId="3" fontId="0" fillId="2" borderId="4" xfId="0" applyNumberForma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8" xfId="0" applyFont="1" applyFill="1" applyBorder="1"/>
    <xf numFmtId="0" fontId="10" fillId="5" borderId="14" xfId="0" applyFont="1" applyFill="1" applyBorder="1" applyAlignment="1">
      <alignment horizontal="center"/>
    </xf>
    <xf numFmtId="0" fontId="10" fillId="5" borderId="10" xfId="0" applyFont="1" applyFill="1" applyBorder="1"/>
    <xf numFmtId="0" fontId="0" fillId="5" borderId="14" xfId="0" applyFill="1" applyBorder="1" applyAlignment="1">
      <alignment horizontal="center"/>
    </xf>
    <xf numFmtId="0" fontId="10" fillId="5" borderId="15" xfId="0" applyFont="1" applyFill="1" applyBorder="1"/>
    <xf numFmtId="164" fontId="10" fillId="5" borderId="6" xfId="0" applyNumberFormat="1" applyFont="1" applyFill="1" applyBorder="1"/>
    <xf numFmtId="164" fontId="10" fillId="5" borderId="8" xfId="0" applyNumberFormat="1" applyFont="1" applyFill="1" applyBorder="1"/>
    <xf numFmtId="3" fontId="0" fillId="5" borderId="14" xfId="0" applyNumberForma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right"/>
    </xf>
    <xf numFmtId="0" fontId="24" fillId="2" borderId="2" xfId="0" applyFont="1" applyFill="1" applyBorder="1"/>
    <xf numFmtId="0" fontId="0" fillId="0" borderId="4" xfId="0" applyBorder="1"/>
    <xf numFmtId="164" fontId="21" fillId="2" borderId="4" xfId="0" applyNumberFormat="1" applyFont="1" applyFill="1" applyBorder="1" applyAlignment="1">
      <alignment horizontal="right"/>
    </xf>
    <xf numFmtId="43" fontId="32" fillId="0" borderId="2" xfId="0" applyNumberFormat="1" applyFont="1" applyBorder="1" applyAlignment="1">
      <alignment horizontal="left" vertical="center"/>
    </xf>
    <xf numFmtId="164" fontId="24" fillId="4" borderId="6" xfId="0" applyNumberFormat="1" applyFont="1" applyFill="1" applyBorder="1" applyAlignment="1">
      <alignment horizontal="right"/>
    </xf>
    <xf numFmtId="164" fontId="21" fillId="4" borderId="17" xfId="0" applyNumberFormat="1" applyFont="1" applyFill="1" applyBorder="1"/>
    <xf numFmtId="164" fontId="11" fillId="0" borderId="3" xfId="0" applyNumberFormat="1" applyFont="1" applyBorder="1"/>
    <xf numFmtId="164" fontId="2" fillId="0" borderId="2" xfId="0" applyNumberFormat="1" applyFont="1" applyBorder="1"/>
    <xf numFmtId="164" fontId="12" fillId="6" borderId="2" xfId="0" applyNumberFormat="1" applyFont="1" applyFill="1" applyBorder="1"/>
    <xf numFmtId="164" fontId="10" fillId="5" borderId="2" xfId="0" applyNumberFormat="1" applyFont="1" applyFill="1" applyBorder="1"/>
    <xf numFmtId="16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right"/>
    </xf>
    <xf numFmtId="8" fontId="28" fillId="0" borderId="2" xfId="0" applyNumberFormat="1" applyFont="1" applyBorder="1"/>
    <xf numFmtId="0" fontId="21" fillId="2" borderId="5" xfId="0" applyFont="1" applyFill="1" applyBorder="1"/>
    <xf numFmtId="6" fontId="0" fillId="0" borderId="5" xfId="0" applyNumberFormat="1" applyBorder="1"/>
    <xf numFmtId="164" fontId="21" fillId="2" borderId="5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right"/>
    </xf>
    <xf numFmtId="0" fontId="38" fillId="2" borderId="23" xfId="0" applyFont="1" applyFill="1" applyBorder="1" applyAlignment="1">
      <alignment horizontal="right"/>
    </xf>
    <xf numFmtId="164" fontId="38" fillId="2" borderId="23" xfId="0" applyNumberFormat="1" applyFont="1" applyFill="1" applyBorder="1" applyAlignment="1">
      <alignment horizontal="right" wrapText="1"/>
    </xf>
    <xf numFmtId="0" fontId="38" fillId="2" borderId="2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38" fillId="2" borderId="25" xfId="0" applyNumberFormat="1" applyFont="1" applyFill="1" applyBorder="1" applyAlignment="1">
      <alignment horizontal="right" wrapText="1"/>
    </xf>
    <xf numFmtId="0" fontId="21" fillId="2" borderId="19" xfId="0" applyFont="1" applyFill="1" applyBorder="1" applyAlignment="1">
      <alignment horizontal="center"/>
    </xf>
    <xf numFmtId="164" fontId="21" fillId="2" borderId="26" xfId="0" applyNumberFormat="1" applyFont="1" applyFill="1" applyBorder="1"/>
    <xf numFmtId="164" fontId="21" fillId="2" borderId="27" xfId="0" applyNumberFormat="1" applyFont="1" applyFill="1" applyBorder="1"/>
    <xf numFmtId="0" fontId="0" fillId="0" borderId="27" xfId="0" applyBorder="1"/>
    <xf numFmtId="0" fontId="21" fillId="2" borderId="28" xfId="0" applyFont="1" applyFill="1" applyBorder="1" applyAlignment="1">
      <alignment horizontal="center"/>
    </xf>
    <xf numFmtId="0" fontId="0" fillId="0" borderId="20" xfId="0" applyBorder="1"/>
    <xf numFmtId="0" fontId="21" fillId="2" borderId="21" xfId="0" applyFont="1" applyFill="1" applyBorder="1" applyAlignment="1">
      <alignment horizontal="center"/>
    </xf>
    <xf numFmtId="164" fontId="24" fillId="2" borderId="18" xfId="0" applyNumberFormat="1" applyFont="1" applyFill="1" applyBorder="1"/>
    <xf numFmtId="0" fontId="19" fillId="4" borderId="1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164" fontId="12" fillId="2" borderId="29" xfId="0" applyNumberFormat="1" applyFont="1" applyFill="1" applyBorder="1" applyAlignment="1">
      <alignment horizontal="right" wrapText="1"/>
    </xf>
    <xf numFmtId="6" fontId="0" fillId="4" borderId="16" xfId="0" applyNumberFormat="1" applyFill="1" applyBorder="1"/>
    <xf numFmtId="164" fontId="25" fillId="2" borderId="4" xfId="0" applyNumberFormat="1" applyFont="1" applyFill="1" applyBorder="1"/>
    <xf numFmtId="164" fontId="39" fillId="2" borderId="2" xfId="0" applyNumberFormat="1" applyFont="1" applyFill="1" applyBorder="1"/>
    <xf numFmtId="14" fontId="31" fillId="0" borderId="2" xfId="0" applyNumberFormat="1" applyFont="1" applyBorder="1" applyAlignment="1">
      <alignment horizontal="left" vertical="center" wrapText="1"/>
    </xf>
    <xf numFmtId="14" fontId="31" fillId="0" borderId="3" xfId="0" applyNumberFormat="1" applyFont="1" applyBorder="1" applyAlignment="1">
      <alignment horizontal="left" vertical="center" wrapText="1"/>
    </xf>
    <xf numFmtId="0" fontId="29" fillId="0" borderId="2" xfId="0" applyFont="1" applyBorder="1" applyAlignment="1"/>
    <xf numFmtId="0" fontId="38" fillId="0" borderId="23" xfId="0" applyFont="1" applyBorder="1" applyAlignment="1">
      <alignment horizontal="right" vertical="top" wrapText="1"/>
    </xf>
    <xf numFmtId="164" fontId="21" fillId="2" borderId="20" xfId="0" applyNumberFormat="1" applyFont="1" applyFill="1" applyBorder="1"/>
    <xf numFmtId="0" fontId="0" fillId="0" borderId="0" xfId="0" applyFill="1" applyBorder="1"/>
    <xf numFmtId="0" fontId="1" fillId="2" borderId="0" xfId="0" applyFont="1" applyFill="1"/>
    <xf numFmtId="8" fontId="11" fillId="2" borderId="0" xfId="0" applyNumberFormat="1" applyFont="1" applyFill="1"/>
    <xf numFmtId="4" fontId="0" fillId="0" borderId="2" xfId="0" applyNumberFormat="1" applyBorder="1"/>
    <xf numFmtId="164" fontId="24" fillId="2" borderId="2" xfId="0" applyNumberFormat="1" applyFont="1" applyFill="1" applyBorder="1" applyAlignment="1">
      <alignment horizontal="right" wrapText="1"/>
    </xf>
    <xf numFmtId="0" fontId="40" fillId="0" borderId="2" xfId="0" applyFont="1" applyBorder="1" applyAlignment="1">
      <alignment horizontal="right"/>
    </xf>
    <xf numFmtId="164" fontId="24" fillId="5" borderId="2" xfId="0" applyNumberFormat="1" applyFont="1" applyFill="1" applyBorder="1"/>
    <xf numFmtId="164" fontId="24" fillId="5" borderId="9" xfId="0" applyNumberFormat="1" applyFont="1" applyFill="1" applyBorder="1"/>
    <xf numFmtId="164" fontId="24" fillId="5" borderId="4" xfId="0" applyNumberFormat="1" applyFont="1" applyFill="1" applyBorder="1"/>
    <xf numFmtId="164" fontId="24" fillId="2" borderId="2" xfId="0" applyNumberFormat="1" applyFont="1" applyFill="1" applyBorder="1"/>
    <xf numFmtId="164" fontId="24" fillId="2" borderId="11" xfId="0" applyNumberFormat="1" applyFont="1" applyFill="1" applyBorder="1"/>
    <xf numFmtId="164" fontId="40" fillId="3" borderId="7" xfId="0" applyNumberFormat="1" applyFont="1" applyFill="1" applyBorder="1"/>
    <xf numFmtId="164" fontId="21" fillId="2" borderId="5" xfId="0" applyNumberFormat="1" applyFont="1" applyFill="1" applyBorder="1"/>
    <xf numFmtId="164" fontId="24" fillId="5" borderId="9" xfId="0" applyNumberFormat="1" applyFont="1" applyFill="1" applyBorder="1" applyAlignment="1">
      <alignment horizontal="right"/>
    </xf>
    <xf numFmtId="164" fontId="24" fillId="2" borderId="2" xfId="0" applyNumberFormat="1" applyFont="1" applyFill="1" applyBorder="1" applyAlignment="1">
      <alignment horizontal="right"/>
    </xf>
    <xf numFmtId="164" fontId="24" fillId="5" borderId="11" xfId="0" applyNumberFormat="1" applyFont="1" applyFill="1" applyBorder="1"/>
    <xf numFmtId="164" fontId="24" fillId="2" borderId="5" xfId="0" applyNumberFormat="1" applyFont="1" applyFill="1" applyBorder="1"/>
    <xf numFmtId="164" fontId="24" fillId="5" borderId="8" xfId="0" applyNumberFormat="1" applyFont="1" applyFill="1" applyBorder="1"/>
    <xf numFmtId="164" fontId="24" fillId="5" borderId="7" xfId="0" applyNumberFormat="1" applyFont="1" applyFill="1" applyBorder="1"/>
    <xf numFmtId="164" fontId="40" fillId="3" borderId="2" xfId="0" applyNumberFormat="1" applyFont="1" applyFill="1" applyBorder="1"/>
    <xf numFmtId="164" fontId="40" fillId="0" borderId="2" xfId="0" applyNumberFormat="1" applyFont="1" applyFill="1" applyBorder="1"/>
    <xf numFmtId="164" fontId="24" fillId="4" borderId="2" xfId="0" applyNumberFormat="1" applyFont="1" applyFill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36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29" fillId="0" borderId="5" xfId="0" applyFont="1" applyBorder="1"/>
    <xf numFmtId="14" fontId="29" fillId="0" borderId="5" xfId="0" applyNumberFormat="1" applyFont="1" applyBorder="1"/>
    <xf numFmtId="164" fontId="29" fillId="0" borderId="5" xfId="0" applyNumberFormat="1" applyFont="1" applyBorder="1"/>
    <xf numFmtId="0" fontId="0" fillId="0" borderId="5" xfId="0" applyBorder="1"/>
    <xf numFmtId="14" fontId="31" fillId="0" borderId="2" xfId="0" applyNumberFormat="1" applyFont="1" applyBorder="1"/>
    <xf numFmtId="164" fontId="31" fillId="0" borderId="2" xfId="0" applyNumberFormat="1" applyFont="1" applyBorder="1"/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/>
    <xf numFmtId="164" fontId="10" fillId="3" borderId="9" xfId="0" applyNumberFormat="1" applyFont="1" applyFill="1" applyBorder="1"/>
    <xf numFmtId="164" fontId="24" fillId="3" borderId="9" xfId="0" applyNumberFormat="1" applyFont="1" applyFill="1" applyBorder="1"/>
    <xf numFmtId="164" fontId="31" fillId="3" borderId="3" xfId="0" applyNumberFormat="1" applyFont="1" applyFill="1" applyBorder="1" applyAlignment="1">
      <alignment horizontal="left" vertical="center"/>
    </xf>
    <xf numFmtId="0" fontId="31" fillId="3" borderId="2" xfId="127" applyFont="1" applyFill="1" applyBorder="1" applyAlignment="1">
      <alignment horizontal="left" vertical="center"/>
    </xf>
    <xf numFmtId="0" fontId="30" fillId="3" borderId="2" xfId="127" applyFont="1" applyFill="1" applyBorder="1"/>
    <xf numFmtId="14" fontId="29" fillId="3" borderId="2" xfId="0" applyNumberFormat="1" applyFont="1" applyFill="1" applyBorder="1"/>
    <xf numFmtId="0" fontId="29" fillId="3" borderId="2" xfId="0" applyFont="1" applyFill="1" applyBorder="1"/>
    <xf numFmtId="43" fontId="30" fillId="3" borderId="2" xfId="127" applyNumberFormat="1" applyFont="1" applyFill="1" applyBorder="1"/>
    <xf numFmtId="43" fontId="11" fillId="3" borderId="2" xfId="0" applyNumberFormat="1" applyFont="1" applyFill="1" applyBorder="1"/>
    <xf numFmtId="0" fontId="11" fillId="3" borderId="2" xfId="0" applyFont="1" applyFill="1" applyBorder="1"/>
    <xf numFmtId="3" fontId="21" fillId="3" borderId="2" xfId="0" applyNumberFormat="1" applyFont="1" applyFill="1" applyBorder="1" applyAlignment="1">
      <alignment horizontal="center"/>
    </xf>
    <xf numFmtId="164" fontId="24" fillId="3" borderId="2" xfId="0" applyNumberFormat="1" applyFont="1" applyFill="1" applyBorder="1"/>
    <xf numFmtId="0" fontId="41" fillId="3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 vertical="center"/>
    </xf>
    <xf numFmtId="0" fontId="31" fillId="3" borderId="2" xfId="0" applyFont="1" applyFill="1" applyBorder="1"/>
    <xf numFmtId="14" fontId="31" fillId="3" borderId="2" xfId="0" applyNumberFormat="1" applyFont="1" applyFill="1" applyBorder="1"/>
    <xf numFmtId="164" fontId="31" fillId="3" borderId="2" xfId="0" applyNumberFormat="1" applyFont="1" applyFill="1" applyBorder="1"/>
    <xf numFmtId="0" fontId="21" fillId="3" borderId="2" xfId="0" applyFont="1" applyFill="1" applyBorder="1"/>
    <xf numFmtId="0" fontId="42" fillId="4" borderId="2" xfId="0" applyFont="1" applyFill="1" applyBorder="1" applyAlignment="1">
      <alignment horizontal="center"/>
    </xf>
    <xf numFmtId="0" fontId="24" fillId="4" borderId="2" xfId="0" applyFont="1" applyFill="1" applyBorder="1"/>
    <xf numFmtId="2" fontId="28" fillId="0" borderId="2" xfId="0" applyNumberFormat="1" applyFont="1" applyBorder="1"/>
    <xf numFmtId="164" fontId="39" fillId="0" borderId="2" xfId="0" applyNumberFormat="1" applyFont="1" applyBorder="1"/>
    <xf numFmtId="0" fontId="16" fillId="2" borderId="0" xfId="0" applyFont="1" applyFill="1" applyAlignment="1">
      <alignment horizontal="center"/>
    </xf>
    <xf numFmtId="0" fontId="38" fillId="2" borderId="23" xfId="0" applyFont="1" applyFill="1" applyBorder="1" applyAlignment="1">
      <alignment horizontal="right" wrapText="1"/>
    </xf>
    <xf numFmtId="0" fontId="40" fillId="2" borderId="2" xfId="0" applyFont="1" applyFill="1" applyBorder="1" applyAlignment="1">
      <alignment horizontal="right"/>
    </xf>
    <xf numFmtId="15" fontId="40" fillId="0" borderId="2" xfId="0" applyNumberFormat="1" applyFont="1" applyBorder="1" applyAlignment="1">
      <alignment horizontal="right"/>
    </xf>
    <xf numFmtId="164" fontId="39" fillId="2" borderId="4" xfId="0" applyNumberFormat="1" applyFont="1" applyFill="1" applyBorder="1"/>
    <xf numFmtId="164" fontId="42" fillId="5" borderId="2" xfId="0" applyNumberFormat="1" applyFont="1" applyFill="1" applyBorder="1"/>
    <xf numFmtId="164" fontId="42" fillId="5" borderId="9" xfId="0" applyNumberFormat="1" applyFont="1" applyFill="1" applyBorder="1"/>
    <xf numFmtId="164" fontId="42" fillId="5" borderId="4" xfId="0" applyNumberFormat="1" applyFont="1" applyFill="1" applyBorder="1"/>
    <xf numFmtId="164" fontId="42" fillId="2" borderId="2" xfId="0" applyNumberFormat="1" applyFont="1" applyFill="1" applyBorder="1"/>
    <xf numFmtId="164" fontId="42" fillId="2" borderId="11" xfId="0" applyNumberFormat="1" applyFont="1" applyFill="1" applyBorder="1"/>
    <xf numFmtId="164" fontId="39" fillId="2" borderId="5" xfId="0" applyNumberFormat="1" applyFont="1" applyFill="1" applyBorder="1"/>
    <xf numFmtId="164" fontId="42" fillId="5" borderId="9" xfId="0" applyNumberFormat="1" applyFont="1" applyFill="1" applyBorder="1" applyAlignment="1">
      <alignment horizontal="right"/>
    </xf>
    <xf numFmtId="164" fontId="42" fillId="2" borderId="2" xfId="0" applyNumberFormat="1" applyFont="1" applyFill="1" applyBorder="1" applyAlignment="1">
      <alignment horizontal="right"/>
    </xf>
    <xf numFmtId="164" fontId="42" fillId="5" borderId="11" xfId="0" applyNumberFormat="1" applyFont="1" applyFill="1" applyBorder="1"/>
    <xf numFmtId="164" fontId="42" fillId="2" borderId="5" xfId="0" applyNumberFormat="1" applyFont="1" applyFill="1" applyBorder="1"/>
    <xf numFmtId="164" fontId="42" fillId="5" borderId="8" xfId="0" applyNumberFormat="1" applyFont="1" applyFill="1" applyBorder="1"/>
    <xf numFmtId="164" fontId="42" fillId="5" borderId="7" xfId="0" applyNumberFormat="1" applyFont="1" applyFill="1" applyBorder="1"/>
    <xf numFmtId="164" fontId="42" fillId="3" borderId="9" xfId="0" applyNumberFormat="1" applyFont="1" applyFill="1" applyBorder="1"/>
    <xf numFmtId="0" fontId="24" fillId="4" borderId="6" xfId="0" applyFont="1" applyFill="1" applyBorder="1"/>
    <xf numFmtId="164" fontId="24" fillId="4" borderId="30" xfId="0" applyNumberFormat="1" applyFont="1" applyFill="1" applyBorder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4" fontId="31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64" fontId="31" fillId="0" borderId="2" xfId="0" applyNumberFormat="1" applyFont="1" applyBorder="1" applyAlignment="1">
      <alignment horizontal="left" vertical="center" wrapText="1"/>
    </xf>
    <xf numFmtId="164" fontId="31" fillId="0" borderId="2" xfId="0" applyNumberFormat="1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43" fontId="32" fillId="0" borderId="3" xfId="0" applyNumberFormat="1" applyFont="1" applyBorder="1" applyAlignment="1">
      <alignment horizontal="left" vertical="center"/>
    </xf>
    <xf numFmtId="43" fontId="32" fillId="0" borderId="2" xfId="0" applyNumberFormat="1" applyFont="1" applyBorder="1" applyAlignment="1">
      <alignment horizontal="left" vertical="center"/>
    </xf>
    <xf numFmtId="164" fontId="31" fillId="0" borderId="3" xfId="0" applyNumberFormat="1" applyFont="1" applyBorder="1" applyAlignment="1">
      <alignment horizontal="left" vertical="center" wrapText="1"/>
    </xf>
    <xf numFmtId="43" fontId="32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43" fillId="2" borderId="2" xfId="0" applyNumberFormat="1" applyFont="1" applyFill="1" applyBorder="1"/>
    <xf numFmtId="0" fontId="44" fillId="2" borderId="19" xfId="0" applyFont="1" applyFill="1" applyBorder="1" applyAlignment="1">
      <alignment horizontal="center"/>
    </xf>
    <xf numFmtId="0" fontId="44" fillId="2" borderId="2" xfId="0" applyFont="1" applyFill="1" applyBorder="1"/>
    <xf numFmtId="164" fontId="44" fillId="2" borderId="2" xfId="0" applyNumberFormat="1" applyFont="1" applyFill="1" applyBorder="1" applyAlignment="1">
      <alignment horizontal="right"/>
    </xf>
    <xf numFmtId="0" fontId="44" fillId="0" borderId="2" xfId="0" applyFont="1" applyBorder="1"/>
    <xf numFmtId="164" fontId="44" fillId="2" borderId="27" xfId="0" applyNumberFormat="1" applyFont="1" applyFill="1" applyBorder="1"/>
    <xf numFmtId="0" fontId="44" fillId="0" borderId="0" xfId="0" applyFont="1" applyFill="1" applyBorder="1"/>
    <xf numFmtId="0" fontId="44" fillId="0" borderId="0" xfId="0" applyFont="1"/>
    <xf numFmtId="164" fontId="44" fillId="2" borderId="20" xfId="0" applyNumberFormat="1" applyFont="1" applyFill="1" applyBorder="1"/>
  </cellXfs>
  <cellStyles count="1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  <cellStyle name="Normal 2" xfId="127" xr:uid="{08FB8B00-6BB4-41A3-826E-219BB12E0BD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abSelected="1" topLeftCell="A9" zoomScale="80" zoomScaleNormal="80" zoomScalePageLayoutView="125" workbookViewId="0">
      <selection activeCell="B21" sqref="B21"/>
    </sheetView>
  </sheetViews>
  <sheetFormatPr defaultColWidth="11" defaultRowHeight="15.6" x14ac:dyDescent="0.3"/>
  <cols>
    <col min="1" max="1" width="8.59765625" style="6" customWidth="1"/>
    <col min="2" max="3" width="32.5" customWidth="1"/>
    <col min="4" max="4" width="26" customWidth="1"/>
    <col min="5" max="5" width="23" customWidth="1"/>
    <col min="6" max="6" width="32" customWidth="1"/>
    <col min="7" max="7" width="28.19921875" customWidth="1"/>
    <col min="8" max="8" width="61.3984375" customWidth="1"/>
  </cols>
  <sheetData>
    <row r="1" spans="1:9" ht="23.4" x14ac:dyDescent="0.45">
      <c r="A1" s="284" t="s">
        <v>146</v>
      </c>
      <c r="B1" s="284"/>
      <c r="C1" s="284"/>
      <c r="D1" s="284"/>
      <c r="E1" s="284"/>
      <c r="F1" s="284"/>
    </row>
    <row r="2" spans="1:9" ht="24.9" customHeight="1" x14ac:dyDescent="0.4">
      <c r="A2" s="285" t="s">
        <v>147</v>
      </c>
      <c r="B2" s="285"/>
      <c r="C2" s="285"/>
      <c r="D2" s="285"/>
      <c r="E2" s="285"/>
      <c r="F2" s="285"/>
    </row>
    <row r="3" spans="1:9" ht="15" customHeight="1" thickBot="1" x14ac:dyDescent="0.45">
      <c r="A3" s="7"/>
      <c r="B3" s="7"/>
      <c r="C3" s="264"/>
      <c r="D3" s="9"/>
      <c r="E3" s="7"/>
      <c r="F3" s="7"/>
    </row>
    <row r="4" spans="1:9" ht="32.25" customHeight="1" x14ac:dyDescent="0.3">
      <c r="A4" s="184" t="s">
        <v>0</v>
      </c>
      <c r="B4" s="182" t="s">
        <v>1</v>
      </c>
      <c r="C4" s="265" t="s">
        <v>148</v>
      </c>
      <c r="D4" s="205" t="s">
        <v>157</v>
      </c>
      <c r="E4" s="183" t="s">
        <v>137</v>
      </c>
      <c r="F4" s="183" t="s">
        <v>136</v>
      </c>
      <c r="G4" s="186" t="s">
        <v>105</v>
      </c>
      <c r="H4" s="179"/>
    </row>
    <row r="5" spans="1:9" ht="16.2" thickBot="1" x14ac:dyDescent="0.35">
      <c r="A5" s="180"/>
      <c r="B5" s="185"/>
      <c r="C5" s="185" t="s">
        <v>149</v>
      </c>
      <c r="D5" s="185" t="s">
        <v>106</v>
      </c>
      <c r="E5" s="185" t="s">
        <v>106</v>
      </c>
      <c r="F5" s="185" t="s">
        <v>106</v>
      </c>
      <c r="G5" s="181" t="s">
        <v>107</v>
      </c>
      <c r="H5" s="179"/>
    </row>
    <row r="6" spans="1:9" ht="20.100000000000001" customHeight="1" x14ac:dyDescent="0.3">
      <c r="A6" s="187">
        <v>100</v>
      </c>
      <c r="B6" s="176" t="s">
        <v>2</v>
      </c>
      <c r="C6" s="178">
        <v>65000</v>
      </c>
      <c r="D6" s="177">
        <v>65000</v>
      </c>
      <c r="E6" s="178">
        <v>65000</v>
      </c>
      <c r="F6" s="178">
        <v>65000</v>
      </c>
      <c r="G6" s="188">
        <v>63000</v>
      </c>
      <c r="H6" s="179"/>
    </row>
    <row r="7" spans="1:9" x14ac:dyDescent="0.3">
      <c r="A7" s="187">
        <v>101</v>
      </c>
      <c r="B7" s="51" t="s">
        <v>3</v>
      </c>
      <c r="C7" s="162"/>
      <c r="D7" s="16"/>
      <c r="E7" s="162"/>
      <c r="F7" s="162"/>
      <c r="G7" s="189"/>
      <c r="H7" s="179"/>
      <c r="I7" s="8"/>
    </row>
    <row r="8" spans="1:9" x14ac:dyDescent="0.3">
      <c r="A8" s="187">
        <v>103</v>
      </c>
      <c r="B8" s="51" t="s">
        <v>70</v>
      </c>
      <c r="C8" s="162"/>
      <c r="D8" s="16"/>
      <c r="E8" s="162">
        <v>4000</v>
      </c>
      <c r="F8" s="162">
        <v>4000</v>
      </c>
      <c r="G8" s="189">
        <v>2669.89</v>
      </c>
      <c r="H8" s="179"/>
      <c r="I8" s="8"/>
    </row>
    <row r="9" spans="1:9" x14ac:dyDescent="0.3">
      <c r="A9" s="187">
        <v>104</v>
      </c>
      <c r="B9" s="51" t="s">
        <v>72</v>
      </c>
      <c r="C9" s="162">
        <v>200</v>
      </c>
      <c r="D9" s="16"/>
      <c r="E9" s="162">
        <v>200</v>
      </c>
      <c r="F9" s="162">
        <v>200</v>
      </c>
      <c r="G9" s="189">
        <v>200</v>
      </c>
      <c r="H9" s="179"/>
      <c r="I9" s="8"/>
    </row>
    <row r="10" spans="1:9" x14ac:dyDescent="0.3">
      <c r="A10" s="187">
        <v>105</v>
      </c>
      <c r="B10" s="51" t="s">
        <v>4</v>
      </c>
      <c r="C10" s="162"/>
      <c r="D10" s="16"/>
      <c r="E10" s="162"/>
      <c r="F10" s="162"/>
      <c r="G10" s="190"/>
      <c r="H10" s="179"/>
      <c r="I10" s="8"/>
    </row>
    <row r="11" spans="1:9" x14ac:dyDescent="0.3">
      <c r="A11" s="187">
        <v>1000</v>
      </c>
      <c r="B11" s="51" t="s">
        <v>5</v>
      </c>
      <c r="C11" s="162">
        <v>500</v>
      </c>
      <c r="D11" s="16"/>
      <c r="E11" s="162">
        <v>500</v>
      </c>
      <c r="F11" s="162">
        <v>500</v>
      </c>
      <c r="G11" s="189">
        <v>1305</v>
      </c>
      <c r="H11" s="179"/>
      <c r="I11" s="8"/>
    </row>
    <row r="12" spans="1:9" x14ac:dyDescent="0.3">
      <c r="A12" s="187">
        <v>1005</v>
      </c>
      <c r="B12" s="51" t="s">
        <v>103</v>
      </c>
      <c r="C12" s="162">
        <v>1000</v>
      </c>
      <c r="D12" s="16">
        <v>672</v>
      </c>
      <c r="E12" s="162">
        <v>1000</v>
      </c>
      <c r="F12" s="162">
        <v>1500</v>
      </c>
      <c r="G12" s="189">
        <v>0</v>
      </c>
      <c r="H12" s="207"/>
      <c r="I12" s="113"/>
    </row>
    <row r="13" spans="1:9" x14ac:dyDescent="0.3">
      <c r="A13" s="187">
        <v>1002</v>
      </c>
      <c r="B13" s="51" t="s">
        <v>6</v>
      </c>
      <c r="C13" s="162">
        <v>2500</v>
      </c>
      <c r="D13" s="210">
        <v>2128.44</v>
      </c>
      <c r="E13" s="162">
        <v>2500</v>
      </c>
      <c r="F13" s="162">
        <v>1600</v>
      </c>
      <c r="G13" s="189">
        <v>2192</v>
      </c>
      <c r="H13" s="207"/>
    </row>
    <row r="14" spans="1:9" x14ac:dyDescent="0.3">
      <c r="A14" s="187">
        <v>1003</v>
      </c>
      <c r="B14" s="51" t="s">
        <v>104</v>
      </c>
      <c r="C14" s="162">
        <v>720</v>
      </c>
      <c r="D14" s="16">
        <v>270</v>
      </c>
      <c r="E14" s="162">
        <v>540</v>
      </c>
      <c r="F14" s="162">
        <v>540</v>
      </c>
      <c r="G14" s="189">
        <v>0</v>
      </c>
      <c r="H14" s="207"/>
    </row>
    <row r="15" spans="1:9" s="309" customFormat="1" x14ac:dyDescent="0.3">
      <c r="A15" s="303">
        <v>1004</v>
      </c>
      <c r="B15" s="304" t="s">
        <v>161</v>
      </c>
      <c r="C15" s="305">
        <v>500</v>
      </c>
      <c r="D15" s="306"/>
      <c r="E15" s="305"/>
      <c r="F15" s="305"/>
      <c r="G15" s="307"/>
      <c r="H15" s="308"/>
    </row>
    <row r="16" spans="1:9" x14ac:dyDescent="0.3">
      <c r="A16" s="187">
        <v>1008</v>
      </c>
      <c r="B16" s="51" t="s">
        <v>101</v>
      </c>
      <c r="C16" s="162">
        <v>3000</v>
      </c>
      <c r="D16" s="16">
        <v>3000</v>
      </c>
      <c r="E16" s="162">
        <v>2000</v>
      </c>
      <c r="F16" s="162">
        <v>5000</v>
      </c>
      <c r="G16" s="189">
        <v>0</v>
      </c>
      <c r="H16" s="207"/>
    </row>
    <row r="17" spans="1:8" x14ac:dyDescent="0.3">
      <c r="A17" s="187">
        <v>1009</v>
      </c>
      <c r="B17" s="51" t="s">
        <v>159</v>
      </c>
      <c r="C17" s="162"/>
      <c r="D17" s="16">
        <v>1769.34</v>
      </c>
      <c r="E17" s="162">
        <v>2177.5100000000002</v>
      </c>
      <c r="F17" s="162">
        <v>5250</v>
      </c>
      <c r="G17" s="189">
        <v>0</v>
      </c>
      <c r="H17" s="207"/>
    </row>
    <row r="18" spans="1:8" x14ac:dyDescent="0.3">
      <c r="A18" s="187">
        <v>1010</v>
      </c>
      <c r="B18" s="51" t="s">
        <v>158</v>
      </c>
      <c r="C18" s="162">
        <v>100</v>
      </c>
      <c r="D18" s="16">
        <v>300</v>
      </c>
      <c r="E18" s="162"/>
      <c r="F18" s="162"/>
      <c r="G18" s="206"/>
      <c r="H18" s="207"/>
    </row>
    <row r="19" spans="1:8" x14ac:dyDescent="0.3">
      <c r="A19" s="187">
        <v>1011</v>
      </c>
      <c r="B19" s="51" t="s">
        <v>138</v>
      </c>
      <c r="C19" s="162"/>
      <c r="D19" s="16">
        <v>3720</v>
      </c>
      <c r="E19" s="162"/>
      <c r="F19" s="162"/>
      <c r="G19" s="206"/>
      <c r="H19" s="207"/>
    </row>
    <row r="20" spans="1:8" s="309" customFormat="1" x14ac:dyDescent="0.3">
      <c r="A20" s="303">
        <v>1012</v>
      </c>
      <c r="B20" s="304" t="s">
        <v>160</v>
      </c>
      <c r="C20" s="305">
        <v>2500</v>
      </c>
      <c r="D20" s="306"/>
      <c r="E20" s="305"/>
      <c r="F20" s="305"/>
      <c r="G20" s="310"/>
      <c r="H20" s="308"/>
    </row>
    <row r="21" spans="1:8" x14ac:dyDescent="0.3">
      <c r="A21" s="191">
        <v>106</v>
      </c>
      <c r="B21" s="51" t="s">
        <v>63</v>
      </c>
      <c r="C21" s="162">
        <v>6600</v>
      </c>
      <c r="D21" s="16"/>
      <c r="E21" s="162">
        <v>4000</v>
      </c>
      <c r="F21" s="162"/>
      <c r="G21" s="192"/>
      <c r="H21" s="179"/>
    </row>
    <row r="22" spans="1:8" ht="20.100000000000001" customHeight="1" x14ac:dyDescent="0.3">
      <c r="A22" s="187"/>
      <c r="B22" s="163" t="s">
        <v>62</v>
      </c>
      <c r="C22" s="16"/>
      <c r="D22" s="16"/>
      <c r="E22" s="162"/>
      <c r="F22" s="162"/>
      <c r="G22" s="192"/>
      <c r="H22" s="179"/>
    </row>
    <row r="23" spans="1:8" ht="20.100000000000001" customHeight="1" thickBot="1" x14ac:dyDescent="0.35">
      <c r="A23" s="193"/>
      <c r="B23" s="143"/>
      <c r="C23" s="164"/>
      <c r="D23" s="164"/>
      <c r="E23" s="165"/>
      <c r="F23" s="165"/>
      <c r="G23" s="194"/>
      <c r="H23" s="179"/>
    </row>
    <row r="24" spans="1:8" ht="20.100000000000001" customHeight="1" thickBot="1" x14ac:dyDescent="0.35">
      <c r="A24" s="195"/>
      <c r="B24" s="282" t="s">
        <v>57</v>
      </c>
      <c r="C24" s="283">
        <f>SUM(C6:C23)</f>
        <v>82620</v>
      </c>
      <c r="D24" s="199">
        <f>SUM(D6:D23)</f>
        <v>76859.78</v>
      </c>
      <c r="E24" s="167">
        <f>SUM(E6:E21)</f>
        <v>81917.509999999995</v>
      </c>
      <c r="F24" s="167">
        <f>SUM(F6:F21)</f>
        <v>83590</v>
      </c>
      <c r="G24" s="168">
        <f>SUM(G6:G23)</f>
        <v>69366.89</v>
      </c>
      <c r="H24" s="179"/>
    </row>
    <row r="25" spans="1:8" x14ac:dyDescent="0.3">
      <c r="A25" s="4"/>
      <c r="B25" s="1"/>
      <c r="C25" s="1"/>
      <c r="D25" s="1"/>
      <c r="E25" s="3"/>
      <c r="F25" s="3"/>
    </row>
    <row r="26" spans="1:8" x14ac:dyDescent="0.3">
      <c r="A26" s="4"/>
      <c r="B26" s="208"/>
      <c r="C26" s="208"/>
      <c r="D26" s="1"/>
      <c r="E26" s="1"/>
      <c r="F26" s="1"/>
    </row>
    <row r="27" spans="1:8" x14ac:dyDescent="0.3">
      <c r="A27" s="4"/>
      <c r="B27" s="208"/>
      <c r="C27" s="208"/>
      <c r="D27" s="1"/>
      <c r="E27" s="1"/>
      <c r="F27" s="1"/>
    </row>
    <row r="28" spans="1:8" x14ac:dyDescent="0.3">
      <c r="A28" s="4"/>
      <c r="B28" s="208"/>
      <c r="C28" s="208"/>
      <c r="D28" s="209"/>
      <c r="E28" s="1"/>
      <c r="F28" s="1"/>
    </row>
    <row r="29" spans="1:8" x14ac:dyDescent="0.3">
      <c r="A29" s="4"/>
      <c r="B29" s="208"/>
      <c r="C29" s="208"/>
      <c r="D29" s="1"/>
      <c r="E29" s="1"/>
      <c r="F29" s="1"/>
    </row>
    <row r="30" spans="1:8" x14ac:dyDescent="0.3">
      <c r="A30" s="4"/>
      <c r="B30" s="208"/>
      <c r="C30" s="208"/>
      <c r="D30" s="1"/>
      <c r="E30" s="1"/>
      <c r="F30" s="1"/>
    </row>
    <row r="31" spans="1:8" x14ac:dyDescent="0.3">
      <c r="A31" s="4"/>
      <c r="B31" s="1"/>
      <c r="C31" s="1"/>
      <c r="D31" s="209"/>
      <c r="E31" s="1"/>
      <c r="F31" s="1"/>
    </row>
    <row r="32" spans="1:8" x14ac:dyDescent="0.3">
      <c r="A32" s="4"/>
      <c r="B32" s="208"/>
      <c r="C32" s="208"/>
      <c r="D32" s="1"/>
      <c r="E32" s="1"/>
      <c r="F32" s="1"/>
    </row>
    <row r="33" spans="1:6" x14ac:dyDescent="0.3">
      <c r="A33" s="4"/>
      <c r="B33" s="208"/>
      <c r="C33" s="208"/>
      <c r="D33" s="1"/>
      <c r="E33" s="1"/>
      <c r="F33" s="1"/>
    </row>
    <row r="34" spans="1:6" x14ac:dyDescent="0.3">
      <c r="A34" s="4"/>
      <c r="B34" s="208"/>
      <c r="C34" s="208"/>
      <c r="D34" s="1"/>
      <c r="E34" s="1"/>
      <c r="F34" s="1"/>
    </row>
    <row r="35" spans="1:6" x14ac:dyDescent="0.3">
      <c r="A35" s="4"/>
      <c r="B35" s="208"/>
      <c r="C35" s="208"/>
      <c r="D35" s="1"/>
      <c r="E35" s="1"/>
      <c r="F35" s="1"/>
    </row>
    <row r="36" spans="1:6" x14ac:dyDescent="0.3">
      <c r="A36" s="4"/>
      <c r="B36" s="1"/>
      <c r="C36" s="1"/>
      <c r="D36" s="1"/>
      <c r="E36" s="1"/>
      <c r="F36" s="1"/>
    </row>
    <row r="37" spans="1:6" x14ac:dyDescent="0.3">
      <c r="A37" s="4"/>
      <c r="B37" s="1"/>
      <c r="C37" s="1"/>
      <c r="D37" s="1"/>
      <c r="E37" s="1"/>
      <c r="F37" s="1"/>
    </row>
    <row r="38" spans="1:6" x14ac:dyDescent="0.3">
      <c r="A38" s="4"/>
      <c r="B38" s="1"/>
      <c r="C38" s="1"/>
      <c r="D38" s="1"/>
      <c r="E38" s="1"/>
      <c r="F38" s="1"/>
    </row>
    <row r="39" spans="1:6" x14ac:dyDescent="0.3">
      <c r="A39" s="4"/>
      <c r="B39" s="1"/>
      <c r="C39" s="1"/>
      <c r="D39" s="1"/>
      <c r="E39" s="1"/>
      <c r="F39" s="1"/>
    </row>
    <row r="40" spans="1:6" x14ac:dyDescent="0.3">
      <c r="A40" s="4"/>
      <c r="B40" s="1"/>
      <c r="C40" s="1"/>
      <c r="D40" s="1"/>
      <c r="E40" s="1"/>
      <c r="F40" s="1"/>
    </row>
    <row r="41" spans="1:6" x14ac:dyDescent="0.3">
      <c r="A41" s="4"/>
      <c r="B41" s="1"/>
      <c r="C41" s="1"/>
      <c r="D41" s="1"/>
      <c r="E41" s="1"/>
      <c r="F41" s="1"/>
    </row>
    <row r="42" spans="1:6" x14ac:dyDescent="0.3">
      <c r="A42" s="4"/>
      <c r="B42" s="1"/>
      <c r="C42" s="1"/>
      <c r="D42" s="1"/>
      <c r="E42" s="1"/>
      <c r="F42" s="1"/>
    </row>
    <row r="43" spans="1:6" x14ac:dyDescent="0.3">
      <c r="A43" s="4"/>
      <c r="B43" s="1"/>
      <c r="C43" s="1"/>
      <c r="D43" s="1"/>
      <c r="E43" s="1"/>
      <c r="F43" s="1"/>
    </row>
    <row r="44" spans="1:6" x14ac:dyDescent="0.3">
      <c r="A44" s="4"/>
      <c r="B44" s="1"/>
      <c r="C44" s="1"/>
      <c r="D44" s="1"/>
      <c r="E44" s="1"/>
      <c r="F44" s="1"/>
    </row>
    <row r="45" spans="1:6" x14ac:dyDescent="0.3">
      <c r="A45" s="4"/>
      <c r="B45" s="1"/>
      <c r="C45" s="1"/>
      <c r="D45" s="1"/>
      <c r="E45" s="1"/>
      <c r="F45" s="1"/>
    </row>
    <row r="46" spans="1:6" x14ac:dyDescent="0.3">
      <c r="A46" s="4"/>
      <c r="B46" s="1"/>
      <c r="C46" s="1"/>
      <c r="D46" s="1"/>
      <c r="E46" s="1"/>
      <c r="F46" s="1"/>
    </row>
    <row r="47" spans="1:6" x14ac:dyDescent="0.3">
      <c r="A47" s="5"/>
      <c r="B47" s="2"/>
      <c r="C47" s="2"/>
      <c r="D47" s="2"/>
      <c r="E47" s="2"/>
      <c r="F47" s="2"/>
    </row>
  </sheetData>
  <mergeCells count="2">
    <mergeCell ref="A1:F1"/>
    <mergeCell ref="A2:F2"/>
  </mergeCells>
  <phoneticPr fontId="23" type="noConversion"/>
  <pageMargins left="0.39370078740157483" right="0.39370078740157483" top="1.37" bottom="1" header="0.39000000000000007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5"/>
  <sheetViews>
    <sheetView topLeftCell="A33" zoomScale="110" zoomScaleNormal="110" zoomScalePageLayoutView="125" workbookViewId="0">
      <selection activeCell="C37" sqref="C37"/>
    </sheetView>
  </sheetViews>
  <sheetFormatPr defaultColWidth="8.8984375" defaultRowHeight="14.4" x14ac:dyDescent="0.3"/>
  <cols>
    <col min="1" max="1" width="8.59765625" style="90" customWidth="1"/>
    <col min="2" max="2" width="38.09765625" style="10" customWidth="1"/>
    <col min="3" max="3" width="20.8984375" style="10" customWidth="1"/>
    <col min="4" max="4" width="20.59765625" style="10" customWidth="1"/>
    <col min="5" max="5" width="20.59765625" style="229" customWidth="1"/>
    <col min="6" max="6" width="21.09765625" style="11" customWidth="1"/>
    <col min="7" max="7" width="20.59765625" style="11" customWidth="1"/>
    <col min="8" max="8" width="86.69921875" style="98" customWidth="1"/>
    <col min="9" max="14" width="8.8984375" style="10" customWidth="1"/>
    <col min="15" max="15" width="24.5" style="10" customWidth="1"/>
    <col min="16" max="16" width="12.8984375" style="10" customWidth="1"/>
    <col min="17" max="17" width="19.09765625" style="10" customWidth="1"/>
    <col min="18" max="16384" width="8.8984375" style="10"/>
  </cols>
  <sheetData>
    <row r="1" spans="1:17" ht="23.4" x14ac:dyDescent="0.45">
      <c r="A1" s="290" t="s">
        <v>100</v>
      </c>
      <c r="B1" s="290"/>
      <c r="C1" s="290"/>
      <c r="D1" s="290"/>
      <c r="E1" s="290"/>
      <c r="F1" s="290"/>
      <c r="G1" s="290"/>
    </row>
    <row r="2" spans="1:17" ht="24.9" customHeight="1" x14ac:dyDescent="0.4">
      <c r="A2" s="291" t="s">
        <v>111</v>
      </c>
      <c r="B2" s="291"/>
      <c r="C2" s="291"/>
      <c r="D2" s="291"/>
      <c r="E2" s="291"/>
      <c r="F2" s="291"/>
      <c r="G2" s="291"/>
    </row>
    <row r="3" spans="1:17" ht="15" customHeight="1" x14ac:dyDescent="0.3">
      <c r="A3" s="196" t="s">
        <v>0</v>
      </c>
      <c r="B3" s="196" t="s">
        <v>1</v>
      </c>
      <c r="C3" s="266" t="s">
        <v>109</v>
      </c>
      <c r="D3" s="211" t="s">
        <v>108</v>
      </c>
      <c r="E3" s="211" t="s">
        <v>140</v>
      </c>
      <c r="F3" s="114" t="s">
        <v>139</v>
      </c>
      <c r="G3" s="198" t="s">
        <v>110</v>
      </c>
      <c r="H3" s="97"/>
      <c r="I3" s="98"/>
    </row>
    <row r="4" spans="1:17" s="12" customFormat="1" ht="14.1" customHeight="1" x14ac:dyDescent="0.3">
      <c r="A4" s="197"/>
      <c r="B4" s="197"/>
      <c r="C4" s="212" t="s">
        <v>149</v>
      </c>
      <c r="D4" s="267" t="s">
        <v>143</v>
      </c>
      <c r="E4" s="212" t="s">
        <v>106</v>
      </c>
      <c r="F4" s="197" t="s">
        <v>106</v>
      </c>
      <c r="G4" s="197" t="s">
        <v>107</v>
      </c>
      <c r="H4" s="292"/>
      <c r="I4" s="292"/>
    </row>
    <row r="5" spans="1:17" ht="20.100000000000001" customHeight="1" x14ac:dyDescent="0.35">
      <c r="A5" s="13"/>
      <c r="B5" s="14" t="s">
        <v>7</v>
      </c>
      <c r="C5" s="201"/>
      <c r="D5" s="201"/>
      <c r="E5" s="52"/>
      <c r="F5" s="15"/>
      <c r="G5" s="15"/>
      <c r="H5" s="292"/>
      <c r="I5" s="292"/>
      <c r="J5" s="16"/>
      <c r="K5" s="17"/>
      <c r="L5" s="16"/>
      <c r="M5" s="17"/>
      <c r="N5" s="16"/>
      <c r="O5" s="18"/>
      <c r="P5" s="18"/>
      <c r="Q5" s="18"/>
    </row>
    <row r="6" spans="1:17" ht="15.6" x14ac:dyDescent="0.3">
      <c r="A6" s="19">
        <v>400</v>
      </c>
      <c r="B6" s="20" t="s">
        <v>8</v>
      </c>
      <c r="C6" s="175">
        <v>16000</v>
      </c>
      <c r="D6" s="175">
        <v>11631.39</v>
      </c>
      <c r="E6" s="52">
        <v>16000</v>
      </c>
      <c r="F6" s="15">
        <v>16000</v>
      </c>
      <c r="G6" s="15">
        <v>14862.7</v>
      </c>
      <c r="H6" s="292"/>
      <c r="I6" s="292"/>
      <c r="J6" s="16"/>
      <c r="K6" s="17"/>
      <c r="L6" s="16"/>
      <c r="M6" s="17"/>
      <c r="N6" s="16"/>
      <c r="O6" s="18"/>
      <c r="P6" s="18"/>
      <c r="Q6" s="18"/>
    </row>
    <row r="7" spans="1:17" ht="15.6" x14ac:dyDescent="0.3">
      <c r="A7" s="19">
        <v>401</v>
      </c>
      <c r="B7" s="20" t="s">
        <v>74</v>
      </c>
      <c r="C7" s="201">
        <v>1000</v>
      </c>
      <c r="D7" s="201">
        <v>857.75</v>
      </c>
      <c r="E7" s="52">
        <v>1000</v>
      </c>
      <c r="F7" s="15">
        <v>1000</v>
      </c>
      <c r="G7" s="15">
        <v>698.31</v>
      </c>
      <c r="H7" s="292"/>
      <c r="I7" s="292"/>
      <c r="J7" s="21"/>
      <c r="K7" s="22"/>
      <c r="L7" s="21"/>
      <c r="M7" s="23"/>
      <c r="N7" s="23"/>
      <c r="O7" s="23"/>
      <c r="P7" s="18"/>
      <c r="Q7" s="18"/>
    </row>
    <row r="8" spans="1:17" ht="15.6" x14ac:dyDescent="0.3">
      <c r="A8" s="19">
        <v>402</v>
      </c>
      <c r="B8" s="20" t="s">
        <v>9</v>
      </c>
      <c r="C8" s="201">
        <v>1500</v>
      </c>
      <c r="D8" s="201">
        <v>1874.1</v>
      </c>
      <c r="E8" s="52">
        <v>1500</v>
      </c>
      <c r="F8" s="15">
        <v>1500</v>
      </c>
      <c r="G8" s="15">
        <v>3994.92</v>
      </c>
      <c r="H8" s="292"/>
      <c r="I8" s="292"/>
      <c r="J8" s="24"/>
      <c r="K8" s="22"/>
      <c r="L8" s="21"/>
      <c r="M8" s="23"/>
      <c r="N8" s="23"/>
      <c r="O8" s="23"/>
      <c r="P8" s="18"/>
      <c r="Q8" s="18"/>
    </row>
    <row r="9" spans="1:17" ht="16.2" thickBot="1" x14ac:dyDescent="0.35">
      <c r="A9" s="119">
        <v>403</v>
      </c>
      <c r="B9" s="120" t="s">
        <v>10</v>
      </c>
      <c r="C9" s="268">
        <v>1500</v>
      </c>
      <c r="D9" s="268">
        <v>359.55</v>
      </c>
      <c r="E9" s="144">
        <v>1500</v>
      </c>
      <c r="F9" s="121">
        <v>1500</v>
      </c>
      <c r="G9" s="121">
        <v>1344.92</v>
      </c>
      <c r="H9" s="292"/>
      <c r="I9" s="292"/>
      <c r="J9" s="21"/>
      <c r="K9" s="22"/>
      <c r="L9" s="21"/>
      <c r="M9" s="23"/>
      <c r="N9" s="23"/>
      <c r="O9" s="23"/>
      <c r="P9" s="18"/>
      <c r="Q9" s="18"/>
    </row>
    <row r="10" spans="1:17" s="12" customFormat="1" ht="15.6" x14ac:dyDescent="0.3">
      <c r="A10" s="126"/>
      <c r="B10" s="127" t="s">
        <v>11</v>
      </c>
      <c r="C10" s="269">
        <f>SUM(C6:C9)</f>
        <v>20000</v>
      </c>
      <c r="D10" s="269">
        <f>SUM(D6:D9)</f>
        <v>14722.789999999999</v>
      </c>
      <c r="E10" s="213">
        <f>SUM(E6:E9)</f>
        <v>20000</v>
      </c>
      <c r="F10" s="172">
        <f>SUM(F6:F9)</f>
        <v>20000</v>
      </c>
      <c r="G10" s="171">
        <f>SUM(G6:G9)</f>
        <v>20900.849999999999</v>
      </c>
      <c r="H10" s="118"/>
      <c r="I10" s="100"/>
      <c r="J10" s="16"/>
      <c r="K10" s="17"/>
      <c r="L10" s="16"/>
      <c r="M10" s="17"/>
      <c r="N10" s="16"/>
      <c r="O10" s="18"/>
      <c r="P10" s="18"/>
      <c r="Q10" s="18"/>
    </row>
    <row r="11" spans="1:17" ht="21" customHeight="1" x14ac:dyDescent="0.35">
      <c r="A11" s="13"/>
      <c r="B11" s="14" t="s">
        <v>12</v>
      </c>
      <c r="C11" s="201"/>
      <c r="D11" s="201"/>
      <c r="E11" s="52"/>
      <c r="F11" s="15"/>
      <c r="G11" s="15"/>
      <c r="H11" s="99"/>
      <c r="I11" s="100"/>
      <c r="J11" s="16"/>
      <c r="K11" s="17"/>
      <c r="L11" s="16"/>
      <c r="M11" s="17"/>
      <c r="N11" s="16"/>
      <c r="O11" s="18"/>
      <c r="P11" s="18"/>
      <c r="Q11" s="18"/>
    </row>
    <row r="12" spans="1:17" ht="15.6" x14ac:dyDescent="0.3">
      <c r="A12" s="19">
        <v>500</v>
      </c>
      <c r="B12" s="20" t="s">
        <v>59</v>
      </c>
      <c r="C12" s="201">
        <v>1000</v>
      </c>
      <c r="D12" s="201"/>
      <c r="E12" s="52">
        <v>1000</v>
      </c>
      <c r="F12" s="15">
        <v>1000</v>
      </c>
      <c r="G12" s="15"/>
      <c r="H12" s="294"/>
      <c r="I12" s="294"/>
      <c r="J12" s="294"/>
      <c r="K12" s="17"/>
      <c r="L12" s="16"/>
      <c r="M12" s="17"/>
      <c r="N12" s="16"/>
      <c r="O12" s="18"/>
      <c r="P12" s="18"/>
      <c r="Q12" s="18"/>
    </row>
    <row r="13" spans="1:17" ht="16.2" thickBot="1" x14ac:dyDescent="0.35">
      <c r="A13" s="119">
        <v>502</v>
      </c>
      <c r="B13" s="120" t="s">
        <v>13</v>
      </c>
      <c r="C13" s="268">
        <v>1000</v>
      </c>
      <c r="D13" s="268"/>
      <c r="E13" s="144">
        <v>0</v>
      </c>
      <c r="F13" s="121">
        <v>1000</v>
      </c>
      <c r="G13" s="15">
        <v>311.91000000000003</v>
      </c>
      <c r="H13" s="294"/>
      <c r="I13" s="294"/>
      <c r="J13" s="294"/>
      <c r="K13" s="17"/>
      <c r="L13" s="16"/>
      <c r="M13" s="17"/>
      <c r="N13" s="16"/>
      <c r="O13" s="18"/>
      <c r="P13" s="18"/>
      <c r="Q13" s="18"/>
    </row>
    <row r="14" spans="1:17" s="12" customFormat="1" ht="15.6" x14ac:dyDescent="0.3">
      <c r="A14" s="126"/>
      <c r="B14" s="127" t="s">
        <v>14</v>
      </c>
      <c r="C14" s="270">
        <f>SUM(C12:C13)</f>
        <v>2000</v>
      </c>
      <c r="D14" s="270">
        <f>SUM(D12:D13)</f>
        <v>0</v>
      </c>
      <c r="E14" s="214">
        <f>SUM(E12:E13)</f>
        <v>1000</v>
      </c>
      <c r="F14" s="128">
        <f>SUM(F12:F13)</f>
        <v>2000</v>
      </c>
      <c r="G14" s="173">
        <f>SUM(G13)</f>
        <v>311.91000000000003</v>
      </c>
      <c r="H14" s="118"/>
      <c r="I14" s="99"/>
      <c r="J14" s="16"/>
      <c r="K14" s="17"/>
      <c r="L14" s="16"/>
      <c r="M14" s="17"/>
      <c r="N14" s="16"/>
      <c r="O14" s="18"/>
      <c r="P14" s="18"/>
      <c r="Q14" s="18"/>
    </row>
    <row r="15" spans="1:17" ht="21" customHeight="1" x14ac:dyDescent="0.35">
      <c r="A15" s="13"/>
      <c r="B15" s="14" t="s">
        <v>58</v>
      </c>
      <c r="C15" s="201"/>
      <c r="D15" s="201"/>
      <c r="E15" s="52"/>
      <c r="F15" s="15"/>
      <c r="G15" s="15"/>
      <c r="H15" s="101"/>
      <c r="I15" s="98"/>
      <c r="J15" s="29"/>
      <c r="K15" s="22"/>
      <c r="L15" s="29"/>
      <c r="M15" s="22"/>
      <c r="N15" s="21"/>
      <c r="O15" s="30"/>
      <c r="P15" s="30"/>
      <c r="Q15" s="30"/>
    </row>
    <row r="16" spans="1:17" ht="15.6" x14ac:dyDescent="0.3">
      <c r="A16" s="19">
        <v>600</v>
      </c>
      <c r="B16" s="20" t="s">
        <v>15</v>
      </c>
      <c r="C16" s="201">
        <v>1200</v>
      </c>
      <c r="D16" s="201">
        <v>1252.82</v>
      </c>
      <c r="E16" s="52">
        <v>1252.82</v>
      </c>
      <c r="F16" s="15">
        <v>1350</v>
      </c>
      <c r="G16" s="15">
        <v>1225.2</v>
      </c>
      <c r="H16" s="101" t="s">
        <v>150</v>
      </c>
      <c r="I16" s="102"/>
      <c r="J16" s="21"/>
      <c r="K16" s="22"/>
      <c r="L16" s="21"/>
      <c r="M16" s="22"/>
      <c r="N16" s="21"/>
      <c r="O16" s="32"/>
      <c r="P16" s="33"/>
      <c r="Q16" s="32"/>
    </row>
    <row r="17" spans="1:18" ht="15.6" x14ac:dyDescent="0.3">
      <c r="A17" s="19">
        <v>601</v>
      </c>
      <c r="B17" s="20" t="s">
        <v>88</v>
      </c>
      <c r="C17" s="201">
        <v>150</v>
      </c>
      <c r="D17" s="201">
        <v>0</v>
      </c>
      <c r="E17" s="52">
        <v>40</v>
      </c>
      <c r="F17" s="15">
        <v>150</v>
      </c>
      <c r="G17" s="15">
        <v>142.6</v>
      </c>
      <c r="H17" s="101" t="s">
        <v>141</v>
      </c>
      <c r="I17" s="102"/>
      <c r="J17" s="21"/>
      <c r="K17" s="22"/>
      <c r="L17" s="21"/>
      <c r="M17" s="22"/>
      <c r="N17" s="21"/>
      <c r="O17" s="32"/>
      <c r="P17" s="33"/>
      <c r="Q17" s="32"/>
    </row>
    <row r="18" spans="1:18" ht="15.6" x14ac:dyDescent="0.3">
      <c r="A18" s="19">
        <v>602</v>
      </c>
      <c r="B18" s="20" t="s">
        <v>16</v>
      </c>
      <c r="C18" s="201">
        <v>50</v>
      </c>
      <c r="D18" s="201">
        <v>36.479999999999997</v>
      </c>
      <c r="E18" s="52">
        <v>55</v>
      </c>
      <c r="F18" s="15">
        <v>150</v>
      </c>
      <c r="G18" s="15">
        <v>96.4</v>
      </c>
      <c r="H18" s="97"/>
      <c r="I18" s="98"/>
      <c r="J18" s="21"/>
      <c r="K18" s="22"/>
      <c r="L18" s="21"/>
      <c r="M18" s="22"/>
      <c r="N18" s="21"/>
      <c r="O18" s="23"/>
      <c r="P18" s="23"/>
      <c r="R18" s="23"/>
    </row>
    <row r="19" spans="1:18" ht="15.6" x14ac:dyDescent="0.3">
      <c r="A19" s="19">
        <v>603</v>
      </c>
      <c r="B19" s="20" t="s">
        <v>17</v>
      </c>
      <c r="C19" s="201">
        <v>50</v>
      </c>
      <c r="D19" s="201"/>
      <c r="E19" s="52">
        <v>50</v>
      </c>
      <c r="F19" s="15">
        <v>50</v>
      </c>
      <c r="G19" s="15">
        <v>15.9</v>
      </c>
      <c r="H19" s="97"/>
      <c r="I19" s="98"/>
      <c r="J19" s="21"/>
      <c r="K19" s="22"/>
      <c r="L19" s="21"/>
      <c r="M19" s="22"/>
      <c r="N19" s="21"/>
      <c r="O19" s="23"/>
      <c r="P19" s="23"/>
      <c r="Q19" s="23"/>
      <c r="R19" s="11"/>
    </row>
    <row r="20" spans="1:18" ht="15.6" x14ac:dyDescent="0.3">
      <c r="A20" s="19">
        <v>604</v>
      </c>
      <c r="B20" s="20" t="s">
        <v>18</v>
      </c>
      <c r="C20" s="201">
        <v>350</v>
      </c>
      <c r="D20" s="201">
        <v>352.56</v>
      </c>
      <c r="E20" s="52">
        <v>700</v>
      </c>
      <c r="F20" s="15">
        <v>700</v>
      </c>
      <c r="G20" s="15">
        <v>709.63</v>
      </c>
      <c r="H20" s="103" t="s">
        <v>151</v>
      </c>
      <c r="I20" s="103"/>
      <c r="J20" s="96"/>
      <c r="K20" s="22"/>
      <c r="L20" s="21"/>
      <c r="M20" s="22"/>
      <c r="N20" s="21"/>
      <c r="O20" s="23"/>
      <c r="P20" s="23"/>
      <c r="Q20" s="23"/>
    </row>
    <row r="21" spans="1:18" ht="15.6" x14ac:dyDescent="0.3">
      <c r="A21" s="19">
        <v>605</v>
      </c>
      <c r="B21" s="20" t="s">
        <v>68</v>
      </c>
      <c r="C21" s="201">
        <v>100</v>
      </c>
      <c r="D21" s="201">
        <v>2.39</v>
      </c>
      <c r="E21" s="52">
        <v>150</v>
      </c>
      <c r="F21" s="15">
        <v>150</v>
      </c>
      <c r="G21" s="15">
        <v>115.03</v>
      </c>
      <c r="H21" s="103"/>
      <c r="I21" s="98"/>
      <c r="J21" s="21"/>
      <c r="K21" s="22"/>
      <c r="L21" s="34"/>
      <c r="M21" s="22"/>
      <c r="N21" s="21"/>
      <c r="O21" s="23"/>
      <c r="P21" s="23"/>
      <c r="Q21" s="23"/>
    </row>
    <row r="22" spans="1:18" ht="15.6" x14ac:dyDescent="0.3">
      <c r="A22" s="19">
        <v>606</v>
      </c>
      <c r="B22" s="20" t="s">
        <v>53</v>
      </c>
      <c r="C22" s="201">
        <v>1000</v>
      </c>
      <c r="D22" s="201">
        <v>1025.1400000000001</v>
      </c>
      <c r="E22" s="52">
        <v>850</v>
      </c>
      <c r="F22" s="15">
        <v>850</v>
      </c>
      <c r="G22" s="15">
        <v>849.92</v>
      </c>
      <c r="H22" s="104" t="s">
        <v>152</v>
      </c>
      <c r="I22" s="98"/>
      <c r="J22" s="21"/>
      <c r="K22" s="22"/>
      <c r="L22" s="34"/>
      <c r="M22" s="22"/>
      <c r="N22" s="21"/>
      <c r="O22" s="23"/>
      <c r="P22" s="23"/>
      <c r="Q22" s="23"/>
    </row>
    <row r="23" spans="1:18" ht="15.6" x14ac:dyDescent="0.3">
      <c r="A23" s="19">
        <v>607</v>
      </c>
      <c r="B23" s="20" t="s">
        <v>89</v>
      </c>
      <c r="C23" s="201">
        <v>240</v>
      </c>
      <c r="D23" s="201">
        <v>580</v>
      </c>
      <c r="E23" s="52">
        <v>850</v>
      </c>
      <c r="F23" s="15">
        <v>850</v>
      </c>
      <c r="G23" s="15">
        <v>857.28</v>
      </c>
      <c r="H23" s="97" t="s">
        <v>153</v>
      </c>
      <c r="I23" s="98"/>
      <c r="J23" s="35"/>
      <c r="K23" s="22"/>
      <c r="L23" s="35"/>
      <c r="M23" s="22"/>
      <c r="N23" s="21"/>
      <c r="O23" s="36"/>
      <c r="P23" s="36"/>
      <c r="Q23" s="36"/>
    </row>
    <row r="24" spans="1:18" ht="15.6" x14ac:dyDescent="0.3">
      <c r="A24" s="19">
        <v>608</v>
      </c>
      <c r="B24" s="20" t="s">
        <v>54</v>
      </c>
      <c r="C24" s="201">
        <v>40</v>
      </c>
      <c r="D24" s="201">
        <v>40</v>
      </c>
      <c r="E24" s="52">
        <v>50</v>
      </c>
      <c r="F24" s="15">
        <v>50</v>
      </c>
      <c r="G24" s="15">
        <v>10</v>
      </c>
      <c r="H24" s="101"/>
      <c r="I24" s="98"/>
      <c r="J24" s="35"/>
      <c r="K24" s="22"/>
      <c r="L24" s="35"/>
      <c r="M24" s="22"/>
      <c r="N24" s="21"/>
      <c r="O24" s="36"/>
      <c r="P24" s="30"/>
      <c r="Q24" s="30"/>
      <c r="R24" s="23"/>
    </row>
    <row r="25" spans="1:18" ht="15.6" x14ac:dyDescent="0.3">
      <c r="A25" s="19">
        <v>609</v>
      </c>
      <c r="B25" s="20" t="s">
        <v>19</v>
      </c>
      <c r="C25" s="201">
        <v>50</v>
      </c>
      <c r="D25" s="201"/>
      <c r="E25" s="52">
        <v>0</v>
      </c>
      <c r="F25" s="15">
        <v>100</v>
      </c>
      <c r="G25" s="15"/>
      <c r="H25" s="101"/>
      <c r="I25" s="101"/>
      <c r="J25" s="37"/>
      <c r="K25" s="22"/>
      <c r="L25" s="21"/>
      <c r="M25" s="21"/>
      <c r="N25" s="21"/>
      <c r="O25" s="38"/>
      <c r="P25" s="38"/>
      <c r="Q25" s="38"/>
      <c r="R25" s="23"/>
    </row>
    <row r="26" spans="1:18" ht="15.6" x14ac:dyDescent="0.3">
      <c r="A26" s="19">
        <v>610</v>
      </c>
      <c r="B26" s="20" t="s">
        <v>69</v>
      </c>
      <c r="C26" s="201"/>
      <c r="D26" s="201"/>
      <c r="E26" s="52">
        <v>150</v>
      </c>
      <c r="F26" s="15">
        <v>150</v>
      </c>
      <c r="G26" s="15">
        <v>76.569999999999993</v>
      </c>
      <c r="H26" s="101"/>
      <c r="I26" s="98"/>
      <c r="J26" s="21"/>
      <c r="K26" s="22"/>
      <c r="L26" s="21"/>
      <c r="M26" s="22"/>
      <c r="N26" s="21"/>
      <c r="O26" s="23"/>
      <c r="P26" s="23"/>
      <c r="Q26" s="23"/>
      <c r="R26" s="23"/>
    </row>
    <row r="27" spans="1:18" ht="15.6" x14ac:dyDescent="0.3">
      <c r="A27" s="19">
        <v>611</v>
      </c>
      <c r="B27" s="20" t="s">
        <v>20</v>
      </c>
      <c r="C27" s="201">
        <v>100</v>
      </c>
      <c r="D27" s="201">
        <v>100</v>
      </c>
      <c r="E27" s="52">
        <v>100</v>
      </c>
      <c r="F27" s="15">
        <v>150</v>
      </c>
      <c r="G27" s="15"/>
      <c r="H27" s="101" t="s">
        <v>112</v>
      </c>
      <c r="I27" s="98"/>
      <c r="J27" s="21"/>
      <c r="K27" s="22"/>
      <c r="L27" s="34"/>
      <c r="M27" s="22"/>
      <c r="N27" s="21"/>
      <c r="O27" s="23"/>
      <c r="P27" s="23"/>
      <c r="Q27" s="23"/>
      <c r="R27" s="23"/>
    </row>
    <row r="28" spans="1:18" ht="15.6" x14ac:dyDescent="0.3">
      <c r="A28" s="19">
        <v>612</v>
      </c>
      <c r="B28" s="20" t="s">
        <v>21</v>
      </c>
      <c r="C28" s="201"/>
      <c r="D28" s="201"/>
      <c r="E28" s="52">
        <v>0</v>
      </c>
      <c r="F28" s="15">
        <v>125</v>
      </c>
      <c r="G28" s="15">
        <v>39.11</v>
      </c>
      <c r="H28" s="101"/>
      <c r="I28" s="98"/>
      <c r="J28" s="21"/>
      <c r="K28" s="22"/>
      <c r="L28" s="21"/>
      <c r="M28" s="22"/>
      <c r="N28" s="21"/>
      <c r="O28" s="23"/>
      <c r="P28" s="23"/>
      <c r="Q28" s="23"/>
      <c r="R28" s="11"/>
    </row>
    <row r="29" spans="1:18" ht="15.6" x14ac:dyDescent="0.3">
      <c r="A29" s="19">
        <v>613</v>
      </c>
      <c r="B29" s="20" t="s">
        <v>22</v>
      </c>
      <c r="C29" s="201">
        <v>100</v>
      </c>
      <c r="D29" s="201"/>
      <c r="E29" s="52"/>
      <c r="F29" s="15">
        <v>0</v>
      </c>
      <c r="G29" s="15"/>
      <c r="H29" s="101"/>
      <c r="I29" s="98"/>
      <c r="J29" s="21"/>
      <c r="K29" s="22"/>
      <c r="L29" s="21"/>
      <c r="M29" s="22"/>
      <c r="N29" s="21"/>
      <c r="O29" s="23"/>
      <c r="P29" s="23"/>
      <c r="Q29" s="23"/>
    </row>
    <row r="30" spans="1:18" s="12" customFormat="1" ht="15.6" x14ac:dyDescent="0.3">
      <c r="A30" s="19">
        <v>616</v>
      </c>
      <c r="B30" s="20" t="s">
        <v>77</v>
      </c>
      <c r="C30" s="201">
        <v>225</v>
      </c>
      <c r="D30" s="201">
        <v>225</v>
      </c>
      <c r="E30" s="52">
        <v>250</v>
      </c>
      <c r="F30" s="15">
        <v>500</v>
      </c>
      <c r="G30" s="15">
        <v>459</v>
      </c>
      <c r="H30" s="298"/>
      <c r="I30" s="98"/>
      <c r="J30" s="21"/>
      <c r="K30" s="22"/>
      <c r="L30" s="21"/>
      <c r="M30" s="22"/>
      <c r="N30" s="21"/>
      <c r="O30" s="23"/>
      <c r="P30" s="23"/>
      <c r="Q30" s="23"/>
    </row>
    <row r="31" spans="1:18" ht="16.5" customHeight="1" x14ac:dyDescent="0.3">
      <c r="A31" s="19">
        <v>617</v>
      </c>
      <c r="B31" s="20" t="s">
        <v>78</v>
      </c>
      <c r="C31" s="201">
        <v>250</v>
      </c>
      <c r="D31" s="201">
        <v>252</v>
      </c>
      <c r="E31" s="52">
        <v>250</v>
      </c>
      <c r="F31" s="15">
        <v>55</v>
      </c>
      <c r="G31" s="15">
        <v>55</v>
      </c>
      <c r="H31" s="299"/>
      <c r="I31" s="98"/>
      <c r="J31" s="35"/>
      <c r="K31" s="22"/>
      <c r="L31" s="21"/>
      <c r="M31" s="22"/>
      <c r="N31" s="21"/>
      <c r="O31" s="38"/>
      <c r="P31" s="38"/>
      <c r="Q31" s="38"/>
    </row>
    <row r="32" spans="1:18" ht="17.399999999999999" customHeight="1" x14ac:dyDescent="0.3">
      <c r="A32" s="119">
        <v>618</v>
      </c>
      <c r="B32" s="120" t="s">
        <v>90</v>
      </c>
      <c r="C32" s="268">
        <v>120</v>
      </c>
      <c r="D32" s="268">
        <v>100</v>
      </c>
      <c r="E32" s="144">
        <v>120</v>
      </c>
      <c r="F32" s="121">
        <v>120</v>
      </c>
      <c r="G32" s="15"/>
      <c r="H32" s="166"/>
      <c r="I32" s="98"/>
      <c r="J32" s="35"/>
      <c r="K32" s="22"/>
      <c r="L32" s="21"/>
      <c r="M32" s="22"/>
      <c r="N32" s="21"/>
      <c r="O32" s="38"/>
      <c r="P32" s="38"/>
      <c r="Q32" s="38"/>
    </row>
    <row r="33" spans="1:18" ht="16.5" customHeight="1" x14ac:dyDescent="0.3">
      <c r="A33" s="119">
        <v>619</v>
      </c>
      <c r="B33" s="120" t="s">
        <v>102</v>
      </c>
      <c r="C33" s="268">
        <v>175</v>
      </c>
      <c r="D33" s="268">
        <v>136.61000000000001</v>
      </c>
      <c r="E33" s="144">
        <v>172.68</v>
      </c>
      <c r="F33" s="121">
        <v>0</v>
      </c>
      <c r="G33" s="15">
        <v>60</v>
      </c>
      <c r="H33" s="104" t="s">
        <v>113</v>
      </c>
      <c r="I33" s="98"/>
      <c r="J33" s="35"/>
      <c r="K33" s="22"/>
      <c r="L33" s="21"/>
      <c r="M33" s="22"/>
      <c r="N33" s="21"/>
      <c r="O33" s="38"/>
      <c r="P33" s="38"/>
      <c r="Q33" s="38"/>
    </row>
    <row r="34" spans="1:18" ht="15.6" x14ac:dyDescent="0.3">
      <c r="A34" s="133"/>
      <c r="B34" s="134" t="s">
        <v>11</v>
      </c>
      <c r="C34" s="271">
        <f>SUM(C16:C33)</f>
        <v>4200</v>
      </c>
      <c r="D34" s="271">
        <f>SUM(D16:D33)</f>
        <v>4103</v>
      </c>
      <c r="E34" s="215">
        <f>SUM(E16:E33)</f>
        <v>5040.5</v>
      </c>
      <c r="F34" s="135">
        <f>SUM(F16:F33)</f>
        <v>5500</v>
      </c>
      <c r="G34" s="171">
        <f>SUM(G16:G33)</f>
        <v>4711.6399999999994</v>
      </c>
      <c r="H34" s="295"/>
      <c r="I34" s="296"/>
      <c r="J34" s="29"/>
      <c r="K34" s="22"/>
      <c r="L34" s="21"/>
      <c r="M34" s="22"/>
      <c r="N34" s="21"/>
      <c r="O34" s="39"/>
      <c r="P34" s="39"/>
      <c r="Q34" s="39"/>
    </row>
    <row r="35" spans="1:18" ht="15.6" x14ac:dyDescent="0.3">
      <c r="A35" s="25"/>
      <c r="B35" s="26"/>
      <c r="C35" s="272"/>
      <c r="D35" s="272"/>
      <c r="E35" s="216"/>
      <c r="F35" s="27"/>
      <c r="G35" s="28"/>
      <c r="H35" s="104"/>
      <c r="I35" s="98"/>
      <c r="J35" s="29"/>
      <c r="K35" s="22"/>
      <c r="L35" s="21"/>
      <c r="M35" s="22"/>
      <c r="N35" s="21"/>
      <c r="O35" s="39"/>
      <c r="P35" s="39"/>
      <c r="Q35" s="39"/>
    </row>
    <row r="36" spans="1:18" ht="18" x14ac:dyDescent="0.35">
      <c r="A36" s="13"/>
      <c r="B36" s="14" t="s">
        <v>46</v>
      </c>
      <c r="C36" s="201"/>
      <c r="D36" s="201"/>
      <c r="E36" s="52"/>
      <c r="F36" s="15"/>
      <c r="G36" s="15"/>
      <c r="H36" s="104"/>
      <c r="I36" s="106"/>
      <c r="J36" s="40"/>
      <c r="K36" s="22"/>
      <c r="L36" s="21"/>
      <c r="M36" s="22"/>
      <c r="N36" s="21"/>
      <c r="O36" s="39"/>
      <c r="P36" s="39"/>
      <c r="R36" s="39"/>
    </row>
    <row r="37" spans="1:18" ht="15.6" x14ac:dyDescent="0.3">
      <c r="A37" s="19">
        <v>6000</v>
      </c>
      <c r="B37" s="20" t="s">
        <v>47</v>
      </c>
      <c r="C37" s="302">
        <v>2500</v>
      </c>
      <c r="D37" s="201"/>
      <c r="E37" s="52">
        <v>1000</v>
      </c>
      <c r="F37" s="15">
        <v>1000</v>
      </c>
      <c r="G37" s="15">
        <v>2399.5</v>
      </c>
      <c r="H37" s="292"/>
      <c r="I37" s="292"/>
      <c r="J37" s="21"/>
      <c r="K37" s="22"/>
      <c r="L37" s="21"/>
      <c r="M37" s="22"/>
      <c r="N37" s="21"/>
      <c r="O37" s="23"/>
      <c r="P37" s="23"/>
      <c r="R37" s="23"/>
    </row>
    <row r="38" spans="1:18" s="12" customFormat="1" ht="15.6" x14ac:dyDescent="0.3">
      <c r="A38" s="19">
        <v>6002</v>
      </c>
      <c r="B38" s="20" t="s">
        <v>73</v>
      </c>
      <c r="C38" s="201">
        <v>150</v>
      </c>
      <c r="D38" s="201">
        <v>99</v>
      </c>
      <c r="E38" s="52">
        <v>160</v>
      </c>
      <c r="F38" s="15">
        <v>500</v>
      </c>
      <c r="G38" s="15">
        <v>1858.96</v>
      </c>
      <c r="H38" s="292"/>
      <c r="I38" s="292"/>
      <c r="J38" s="21"/>
      <c r="K38" s="22"/>
      <c r="L38" s="21"/>
      <c r="M38" s="22"/>
      <c r="N38" s="21"/>
      <c r="O38" s="23"/>
      <c r="P38" s="23"/>
      <c r="R38" s="23"/>
    </row>
    <row r="39" spans="1:18" s="12" customFormat="1" ht="16.2" thickBot="1" x14ac:dyDescent="0.35">
      <c r="A39" s="119">
        <v>6001</v>
      </c>
      <c r="B39" s="120" t="s">
        <v>55</v>
      </c>
      <c r="C39" s="268">
        <v>1000</v>
      </c>
      <c r="D39" s="268"/>
      <c r="E39" s="144">
        <v>1000</v>
      </c>
      <c r="F39" s="121">
        <v>1000</v>
      </c>
      <c r="G39" s="15">
        <v>1162.33</v>
      </c>
      <c r="H39" s="292"/>
      <c r="I39" s="292"/>
      <c r="J39" s="21"/>
      <c r="K39" s="22"/>
      <c r="L39" s="21"/>
      <c r="M39" s="22"/>
      <c r="N39" s="21"/>
      <c r="O39" s="23"/>
      <c r="P39" s="23"/>
      <c r="R39" s="23"/>
    </row>
    <row r="40" spans="1:18" ht="21" customHeight="1" x14ac:dyDescent="0.3">
      <c r="A40" s="126"/>
      <c r="B40" s="127" t="s">
        <v>11</v>
      </c>
      <c r="C40" s="270">
        <f>SUM(C37:C39)</f>
        <v>3650</v>
      </c>
      <c r="D40" s="270">
        <f>SUM(D37:D39)</f>
        <v>99</v>
      </c>
      <c r="E40" s="214">
        <f>SUM(E37:E39)</f>
        <v>2160</v>
      </c>
      <c r="F40" s="128">
        <f>SUM(F37:F39)</f>
        <v>2500</v>
      </c>
      <c r="G40" s="171">
        <f>SUM(G37:G39)</f>
        <v>5420.79</v>
      </c>
      <c r="H40" s="297"/>
      <c r="I40" s="292"/>
      <c r="J40" s="31"/>
      <c r="K40" s="22"/>
      <c r="L40" s="21"/>
      <c r="M40" s="22"/>
      <c r="N40" s="21"/>
      <c r="O40" s="42"/>
      <c r="P40" s="42"/>
      <c r="Q40" s="42"/>
      <c r="R40" s="43">
        <f>SUM(R36:R39)</f>
        <v>0</v>
      </c>
    </row>
    <row r="41" spans="1:18" ht="21" customHeight="1" thickBot="1" x14ac:dyDescent="0.35">
      <c r="A41" s="139"/>
      <c r="B41" s="140"/>
      <c r="C41" s="273"/>
      <c r="D41" s="273"/>
      <c r="E41" s="217"/>
      <c r="F41" s="141"/>
      <c r="G41" s="28"/>
      <c r="H41" s="101"/>
      <c r="I41" s="102"/>
      <c r="J41" s="31"/>
      <c r="K41" s="22"/>
      <c r="L41" s="21"/>
      <c r="M41" s="22"/>
      <c r="N41" s="21"/>
      <c r="O41" s="42"/>
      <c r="P41" s="42"/>
      <c r="Q41" s="42"/>
      <c r="R41" s="43"/>
    </row>
    <row r="42" spans="1:18" ht="16.2" thickBot="1" x14ac:dyDescent="0.35">
      <c r="A42" s="136"/>
      <c r="B42" s="137" t="s">
        <v>64</v>
      </c>
      <c r="C42" s="218">
        <f>C10+C14+C34+C40</f>
        <v>29850</v>
      </c>
      <c r="D42" s="218">
        <f>D10+D14+D34+D40</f>
        <v>18924.79</v>
      </c>
      <c r="E42" s="218">
        <f>E10+E14+E34+E40</f>
        <v>28200.5</v>
      </c>
      <c r="F42" s="138">
        <f>F10+F14+F34+F40</f>
        <v>30000</v>
      </c>
      <c r="G42" s="46">
        <f>SUM(G40,G34,G14,G10)</f>
        <v>31345.19</v>
      </c>
      <c r="H42" s="112" t="s">
        <v>116</v>
      </c>
      <c r="I42" s="98"/>
    </row>
    <row r="43" spans="1:18" ht="18" x14ac:dyDescent="0.35">
      <c r="A43" s="122"/>
      <c r="B43" s="123" t="s">
        <v>23</v>
      </c>
      <c r="C43" s="274"/>
      <c r="D43" s="274"/>
      <c r="E43" s="219"/>
      <c r="F43" s="124"/>
      <c r="G43" s="15"/>
      <c r="H43" s="97"/>
      <c r="I43" s="107"/>
      <c r="J43" s="16"/>
      <c r="K43" s="16"/>
      <c r="L43" s="17"/>
      <c r="M43" s="16"/>
      <c r="N43" s="17"/>
      <c r="O43" s="16"/>
      <c r="P43" s="18"/>
      <c r="Q43" s="18"/>
    </row>
    <row r="44" spans="1:18" ht="15.6" x14ac:dyDescent="0.3">
      <c r="A44" s="19">
        <v>700</v>
      </c>
      <c r="B44" s="20" t="s">
        <v>24</v>
      </c>
      <c r="C44" s="52">
        <v>3500</v>
      </c>
      <c r="D44" s="52">
        <v>2671.38</v>
      </c>
      <c r="E44" s="52">
        <v>5000</v>
      </c>
      <c r="F44" s="47">
        <v>5000</v>
      </c>
      <c r="G44" s="15">
        <v>5092.8999999999996</v>
      </c>
      <c r="H44" s="293" t="s">
        <v>145</v>
      </c>
      <c r="I44" s="293"/>
      <c r="J44" s="48"/>
      <c r="K44" s="16"/>
      <c r="L44" s="17"/>
      <c r="M44" s="48"/>
      <c r="N44" s="17"/>
      <c r="O44" s="16"/>
      <c r="P44" s="49"/>
      <c r="Q44" s="49"/>
    </row>
    <row r="45" spans="1:18" s="12" customFormat="1" ht="15.6" x14ac:dyDescent="0.3">
      <c r="A45" s="50">
        <v>701</v>
      </c>
      <c r="B45" s="51" t="s">
        <v>86</v>
      </c>
      <c r="C45" s="52">
        <v>2400</v>
      </c>
      <c r="D45" s="52">
        <v>2306.14</v>
      </c>
      <c r="E45" s="52">
        <v>2500</v>
      </c>
      <c r="F45" s="52">
        <v>2500</v>
      </c>
      <c r="G45" s="52">
        <v>2256.5</v>
      </c>
      <c r="H45" s="293" t="s">
        <v>142</v>
      </c>
      <c r="I45" s="293"/>
      <c r="J45" s="16"/>
      <c r="K45" s="16"/>
      <c r="L45" s="17"/>
      <c r="M45" s="53"/>
      <c r="N45" s="17"/>
      <c r="O45" s="16"/>
      <c r="P45" s="18"/>
      <c r="Q45" s="18"/>
      <c r="R45" s="18"/>
    </row>
    <row r="46" spans="1:18" ht="16.5" customHeight="1" thickBot="1" x14ac:dyDescent="0.35">
      <c r="A46" s="142">
        <v>702</v>
      </c>
      <c r="B46" s="143" t="s">
        <v>25</v>
      </c>
      <c r="C46" s="144">
        <v>1000</v>
      </c>
      <c r="D46" s="144">
        <v>1114.25</v>
      </c>
      <c r="E46" s="144">
        <v>1000</v>
      </c>
      <c r="F46" s="144">
        <v>500</v>
      </c>
      <c r="G46" s="52">
        <v>637.25</v>
      </c>
      <c r="H46" s="97" t="s">
        <v>114</v>
      </c>
      <c r="I46" s="104"/>
      <c r="J46" s="16"/>
      <c r="K46" s="16"/>
      <c r="L46" s="17"/>
      <c r="M46" s="16"/>
      <c r="N46" s="17"/>
      <c r="O46" s="16"/>
      <c r="P46" s="18"/>
      <c r="Q46" s="18"/>
      <c r="R46" s="18"/>
    </row>
    <row r="47" spans="1:18" ht="15.6" x14ac:dyDescent="0.3">
      <c r="A47" s="155"/>
      <c r="B47" s="154" t="s">
        <v>11</v>
      </c>
      <c r="C47" s="270">
        <f>SUM(C44:C46)</f>
        <v>6900</v>
      </c>
      <c r="D47" s="270">
        <f>SUM(D44:D46)</f>
        <v>6091.77</v>
      </c>
      <c r="E47" s="214">
        <f>SUM(E44:E46)</f>
        <v>8500</v>
      </c>
      <c r="F47" s="128">
        <f>SUM(F44:F46)</f>
        <v>8000</v>
      </c>
      <c r="G47" s="171">
        <f>SUM(G44:G46)</f>
        <v>7986.65</v>
      </c>
      <c r="H47" s="112" t="s">
        <v>115</v>
      </c>
      <c r="I47" s="107"/>
      <c r="J47" s="16"/>
      <c r="K47" s="16"/>
      <c r="L47" s="17"/>
      <c r="M47" s="16"/>
      <c r="N47" s="17"/>
      <c r="O47" s="16"/>
      <c r="P47" s="18"/>
      <c r="Q47" s="18"/>
      <c r="R47" s="18"/>
    </row>
    <row r="48" spans="1:18" ht="15.6" x14ac:dyDescent="0.3">
      <c r="A48" s="25"/>
      <c r="B48" s="26"/>
      <c r="C48" s="272"/>
      <c r="D48" s="272"/>
      <c r="E48" s="216"/>
      <c r="F48" s="27"/>
      <c r="G48" s="28"/>
      <c r="H48" s="97"/>
      <c r="I48" s="107"/>
      <c r="J48" s="16"/>
      <c r="K48" s="16"/>
      <c r="L48" s="17"/>
      <c r="M48" s="16"/>
      <c r="N48" s="17"/>
      <c r="O48" s="16"/>
      <c r="P48" s="18"/>
      <c r="Q48" s="18"/>
      <c r="R48" s="18"/>
    </row>
    <row r="49" spans="1:18" ht="18" x14ac:dyDescent="0.35">
      <c r="A49" s="13"/>
      <c r="B49" s="14" t="s">
        <v>26</v>
      </c>
      <c r="C49" s="201"/>
      <c r="D49" s="201"/>
      <c r="E49" s="52"/>
      <c r="F49" s="15"/>
      <c r="G49" s="15"/>
      <c r="H49" s="97"/>
      <c r="I49" s="98"/>
      <c r="R49" s="11"/>
    </row>
    <row r="50" spans="1:18" s="12" customFormat="1" ht="15.6" x14ac:dyDescent="0.3">
      <c r="A50" s="19">
        <v>800</v>
      </c>
      <c r="B50" s="20" t="s">
        <v>27</v>
      </c>
      <c r="C50" s="201">
        <v>3000</v>
      </c>
      <c r="D50" s="201">
        <v>400</v>
      </c>
      <c r="E50" s="52">
        <v>3000</v>
      </c>
      <c r="F50" s="15">
        <v>3000</v>
      </c>
      <c r="G50" s="15">
        <v>9173.83</v>
      </c>
      <c r="H50" s="300" t="s">
        <v>117</v>
      </c>
      <c r="I50" s="115"/>
    </row>
    <row r="51" spans="1:18" s="12" customFormat="1" ht="15.6" x14ac:dyDescent="0.3">
      <c r="A51" s="19">
        <v>801</v>
      </c>
      <c r="B51" s="20" t="s">
        <v>85</v>
      </c>
      <c r="C51" s="201"/>
      <c r="D51" s="201"/>
      <c r="E51" s="52"/>
      <c r="F51" s="15"/>
      <c r="G51" s="15">
        <v>1460</v>
      </c>
      <c r="H51" s="301"/>
      <c r="I51" s="115"/>
    </row>
    <row r="52" spans="1:18" s="12" customFormat="1" ht="16.2" thickBot="1" x14ac:dyDescent="0.35">
      <c r="A52" s="119">
        <v>802</v>
      </c>
      <c r="B52" s="120" t="s">
        <v>99</v>
      </c>
      <c r="C52" s="268"/>
      <c r="D52" s="268"/>
      <c r="E52" s="144"/>
      <c r="F52" s="121"/>
      <c r="G52" s="170">
        <v>805</v>
      </c>
      <c r="H52" s="115"/>
      <c r="I52" s="115"/>
    </row>
    <row r="53" spans="1:18" ht="15.6" x14ac:dyDescent="0.3">
      <c r="A53" s="157"/>
      <c r="B53" s="154" t="s">
        <v>11</v>
      </c>
      <c r="C53" s="275">
        <f>C50</f>
        <v>3000</v>
      </c>
      <c r="D53" s="275">
        <f>D50</f>
        <v>400</v>
      </c>
      <c r="E53" s="220">
        <f>E50</f>
        <v>3000</v>
      </c>
      <c r="F53" s="146">
        <f>F50</f>
        <v>3000</v>
      </c>
      <c r="G53" s="174">
        <f>SUM(G50:G52)</f>
        <v>11438.83</v>
      </c>
      <c r="H53" s="145"/>
      <c r="I53" s="115"/>
    </row>
    <row r="54" spans="1:18" ht="15.6" x14ac:dyDescent="0.3">
      <c r="A54" s="19"/>
      <c r="B54" s="26"/>
      <c r="C54" s="276"/>
      <c r="D54" s="276"/>
      <c r="E54" s="221"/>
      <c r="F54" s="55"/>
      <c r="G54" s="55"/>
      <c r="H54" s="97"/>
      <c r="I54" s="97"/>
    </row>
    <row r="55" spans="1:18" ht="18" x14ac:dyDescent="0.35">
      <c r="A55" s="13"/>
      <c r="B55" s="14" t="s">
        <v>29</v>
      </c>
      <c r="C55" s="201"/>
      <c r="D55" s="201"/>
      <c r="E55" s="52"/>
      <c r="F55" s="15"/>
      <c r="G55" s="15"/>
      <c r="H55" s="97"/>
      <c r="I55" s="98"/>
    </row>
    <row r="56" spans="1:18" ht="15.6" x14ac:dyDescent="0.3">
      <c r="A56" s="19">
        <v>1000</v>
      </c>
      <c r="B56" s="20" t="s">
        <v>30</v>
      </c>
      <c r="C56" s="201">
        <v>100</v>
      </c>
      <c r="D56" s="201"/>
      <c r="E56" s="52">
        <v>150</v>
      </c>
      <c r="F56" s="15">
        <v>400</v>
      </c>
      <c r="G56" s="15"/>
      <c r="H56" s="97" t="s">
        <v>118</v>
      </c>
      <c r="I56" s="98"/>
    </row>
    <row r="57" spans="1:18" ht="15.6" x14ac:dyDescent="0.3">
      <c r="A57" s="19">
        <v>1001</v>
      </c>
      <c r="B57" s="20" t="s">
        <v>31</v>
      </c>
      <c r="C57" s="201">
        <v>100</v>
      </c>
      <c r="D57" s="201"/>
      <c r="E57" s="52">
        <v>100</v>
      </c>
      <c r="F57" s="15">
        <v>400</v>
      </c>
      <c r="G57" s="15"/>
      <c r="H57" s="97" t="s">
        <v>119</v>
      </c>
      <c r="I57" s="98"/>
    </row>
    <row r="58" spans="1:18" s="12" customFormat="1" ht="15.6" x14ac:dyDescent="0.3">
      <c r="A58" s="19">
        <v>1002</v>
      </c>
      <c r="B58" s="20" t="s">
        <v>32</v>
      </c>
      <c r="C58" s="201">
        <v>0</v>
      </c>
      <c r="D58" s="201"/>
      <c r="E58" s="52">
        <v>0</v>
      </c>
      <c r="F58" s="15">
        <v>100</v>
      </c>
      <c r="G58" s="15"/>
      <c r="H58" s="97" t="s">
        <v>120</v>
      </c>
      <c r="I58" s="98"/>
    </row>
    <row r="59" spans="1:18" ht="21" customHeight="1" thickBot="1" x14ac:dyDescent="0.35">
      <c r="A59" s="119">
        <v>1003</v>
      </c>
      <c r="B59" s="120" t="s">
        <v>69</v>
      </c>
      <c r="C59" s="268"/>
      <c r="D59" s="268"/>
      <c r="E59" s="144">
        <v>100</v>
      </c>
      <c r="F59" s="121">
        <v>100</v>
      </c>
      <c r="G59" s="15">
        <v>35</v>
      </c>
      <c r="H59" s="97"/>
      <c r="I59" s="98"/>
    </row>
    <row r="60" spans="1:18" ht="16.2" thickBot="1" x14ac:dyDescent="0.35">
      <c r="A60" s="155"/>
      <c r="B60" s="156" t="s">
        <v>11</v>
      </c>
      <c r="C60" s="277">
        <f>SUM(C56:C59)</f>
        <v>200</v>
      </c>
      <c r="D60" s="277">
        <f>SUM(D56:D59)</f>
        <v>0</v>
      </c>
      <c r="E60" s="222">
        <f>SUM(E56:E59)</f>
        <v>350</v>
      </c>
      <c r="F60" s="132">
        <f>SUM(F56:F59)</f>
        <v>1000</v>
      </c>
      <c r="G60" s="173">
        <f>SUM(G59)</f>
        <v>35</v>
      </c>
      <c r="H60" s="112" t="s">
        <v>121</v>
      </c>
      <c r="I60" s="98"/>
    </row>
    <row r="61" spans="1:18" ht="15.6" x14ac:dyDescent="0.3">
      <c r="A61" s="25"/>
      <c r="B61" s="130"/>
      <c r="C61" s="278"/>
      <c r="D61" s="278"/>
      <c r="E61" s="223"/>
      <c r="F61" s="131"/>
      <c r="G61" s="27"/>
      <c r="H61" s="97"/>
      <c r="I61" s="98"/>
    </row>
    <row r="62" spans="1:18" ht="18" x14ac:dyDescent="0.35">
      <c r="A62" s="13"/>
      <c r="B62" s="14" t="s">
        <v>60</v>
      </c>
      <c r="C62" s="201"/>
      <c r="D62" s="201"/>
      <c r="E62" s="52"/>
      <c r="F62" s="15"/>
      <c r="G62" s="15"/>
      <c r="H62" s="97"/>
      <c r="I62" s="107"/>
    </row>
    <row r="63" spans="1:18" ht="15.6" x14ac:dyDescent="0.3">
      <c r="A63" s="19">
        <v>2001</v>
      </c>
      <c r="B63" s="20" t="s">
        <v>75</v>
      </c>
      <c r="C63" s="201">
        <v>9300</v>
      </c>
      <c r="D63" s="201">
        <v>7653.92</v>
      </c>
      <c r="E63" s="52">
        <v>9300</v>
      </c>
      <c r="F63" s="15">
        <v>9300</v>
      </c>
      <c r="G63" s="15">
        <v>9100.6</v>
      </c>
      <c r="H63" s="107"/>
      <c r="I63" s="104"/>
    </row>
    <row r="64" spans="1:18" ht="15.6" x14ac:dyDescent="0.3">
      <c r="A64" s="19">
        <v>2002</v>
      </c>
      <c r="B64" s="20" t="s">
        <v>33</v>
      </c>
      <c r="C64" s="201">
        <v>1000</v>
      </c>
      <c r="D64" s="201">
        <v>150</v>
      </c>
      <c r="E64" s="52">
        <v>1000</v>
      </c>
      <c r="F64" s="15">
        <v>1000</v>
      </c>
      <c r="G64" s="15"/>
      <c r="H64" s="104"/>
      <c r="I64" s="97"/>
    </row>
    <row r="65" spans="1:18" ht="15.6" x14ac:dyDescent="0.3">
      <c r="A65" s="19">
        <v>2003</v>
      </c>
      <c r="B65" s="20" t="s">
        <v>34</v>
      </c>
      <c r="C65" s="201">
        <v>550</v>
      </c>
      <c r="D65" s="201"/>
      <c r="E65" s="52">
        <v>550</v>
      </c>
      <c r="F65" s="15">
        <v>550</v>
      </c>
      <c r="G65" s="15">
        <v>80</v>
      </c>
      <c r="H65" s="99"/>
      <c r="I65" s="97"/>
    </row>
    <row r="66" spans="1:18" s="12" customFormat="1" ht="15.6" x14ac:dyDescent="0.3">
      <c r="A66" s="19">
        <v>2004</v>
      </c>
      <c r="B66" s="20" t="s">
        <v>35</v>
      </c>
      <c r="C66" s="201">
        <v>500</v>
      </c>
      <c r="D66" s="201"/>
      <c r="E66" s="52">
        <v>500</v>
      </c>
      <c r="F66" s="15">
        <v>500</v>
      </c>
      <c r="G66" s="15"/>
      <c r="H66" s="97"/>
      <c r="I66" s="98"/>
    </row>
    <row r="67" spans="1:18" ht="21" customHeight="1" thickBot="1" x14ac:dyDescent="0.35">
      <c r="A67" s="119">
        <v>2005</v>
      </c>
      <c r="B67" s="120" t="s">
        <v>36</v>
      </c>
      <c r="C67" s="268">
        <v>1750</v>
      </c>
      <c r="D67" s="268">
        <v>1513.2</v>
      </c>
      <c r="E67" s="144">
        <v>1750</v>
      </c>
      <c r="F67" s="121">
        <v>1750</v>
      </c>
      <c r="G67" s="15">
        <v>2017.6</v>
      </c>
      <c r="H67" s="97"/>
      <c r="I67" s="98"/>
    </row>
    <row r="68" spans="1:18" ht="16.2" thickBot="1" x14ac:dyDescent="0.35">
      <c r="A68" s="153"/>
      <c r="B68" s="154" t="s">
        <v>11</v>
      </c>
      <c r="C68" s="270">
        <f>SUM(C63:C67)</f>
        <v>13100</v>
      </c>
      <c r="D68" s="270">
        <f>SUM(D63:D67)</f>
        <v>9317.1200000000008</v>
      </c>
      <c r="E68" s="214">
        <f>SUM(E63:E67)</f>
        <v>13100</v>
      </c>
      <c r="F68" s="128">
        <f>SUM(F63:F67)</f>
        <v>13100</v>
      </c>
      <c r="G68" s="171">
        <f>SUM(G63:G67)</f>
        <v>11198.2</v>
      </c>
      <c r="H68" s="112"/>
      <c r="I68" s="98"/>
    </row>
    <row r="69" spans="1:18" ht="15.6" x14ac:dyDescent="0.3">
      <c r="A69" s="129"/>
      <c r="B69" s="26"/>
      <c r="C69" s="272"/>
      <c r="D69" s="272"/>
      <c r="E69" s="216"/>
      <c r="F69" s="27"/>
      <c r="G69" s="28"/>
      <c r="H69" s="97"/>
      <c r="I69" s="98"/>
    </row>
    <row r="70" spans="1:18" ht="18" x14ac:dyDescent="0.35">
      <c r="A70" s="13"/>
      <c r="B70" s="14" t="s">
        <v>37</v>
      </c>
      <c r="C70" s="201"/>
      <c r="D70" s="201"/>
      <c r="E70" s="52"/>
      <c r="F70" s="15"/>
      <c r="G70" s="15"/>
      <c r="H70" s="97"/>
      <c r="I70" s="98"/>
    </row>
    <row r="71" spans="1:18" ht="15.6" x14ac:dyDescent="0.3">
      <c r="A71" s="19">
        <v>3000</v>
      </c>
      <c r="B71" s="20" t="s">
        <v>38</v>
      </c>
      <c r="C71" s="201">
        <v>1440</v>
      </c>
      <c r="D71" s="201">
        <v>300</v>
      </c>
      <c r="E71" s="52">
        <v>960</v>
      </c>
      <c r="F71" s="15">
        <v>1800</v>
      </c>
      <c r="G71" s="15">
        <v>1960</v>
      </c>
      <c r="H71" s="116"/>
      <c r="I71" s="99"/>
      <c r="J71" s="17"/>
      <c r="K71" s="16"/>
      <c r="L71" s="17"/>
      <c r="M71" s="16"/>
      <c r="N71" s="18"/>
      <c r="O71" s="18"/>
      <c r="P71" s="18"/>
    </row>
    <row r="72" spans="1:18" ht="15.6" x14ac:dyDescent="0.3">
      <c r="A72" s="19">
        <v>3001</v>
      </c>
      <c r="B72" s="20" t="s">
        <v>39</v>
      </c>
      <c r="C72" s="201">
        <v>250</v>
      </c>
      <c r="D72" s="201">
        <v>75</v>
      </c>
      <c r="E72" s="52">
        <v>500</v>
      </c>
      <c r="F72" s="15">
        <v>1000</v>
      </c>
      <c r="G72" s="15">
        <v>5406.84</v>
      </c>
      <c r="H72" s="116"/>
      <c r="I72" s="99"/>
      <c r="J72" s="17"/>
      <c r="K72" s="16"/>
      <c r="L72" s="17"/>
      <c r="M72" s="16"/>
      <c r="N72" s="18"/>
      <c r="O72" s="18"/>
      <c r="P72" s="18"/>
    </row>
    <row r="73" spans="1:18" ht="15.6" x14ac:dyDescent="0.3">
      <c r="A73" s="19">
        <v>3002</v>
      </c>
      <c r="B73" s="20" t="s">
        <v>40</v>
      </c>
      <c r="C73" s="201">
        <v>1000</v>
      </c>
      <c r="D73" s="201">
        <v>834.35</v>
      </c>
      <c r="E73" s="52">
        <v>1000</v>
      </c>
      <c r="F73" s="15">
        <v>1000</v>
      </c>
      <c r="G73" s="15">
        <v>1883.22</v>
      </c>
      <c r="H73" s="116"/>
      <c r="I73" s="98"/>
      <c r="J73" s="17"/>
      <c r="K73" s="48"/>
      <c r="L73" s="17"/>
      <c r="M73" s="16"/>
      <c r="N73" s="49"/>
      <c r="O73" s="49"/>
      <c r="P73" s="49"/>
    </row>
    <row r="74" spans="1:18" ht="15.6" x14ac:dyDescent="0.3">
      <c r="A74" s="19">
        <v>3003</v>
      </c>
      <c r="B74" s="20" t="s">
        <v>41</v>
      </c>
      <c r="C74" s="201">
        <v>300</v>
      </c>
      <c r="D74" s="201"/>
      <c r="E74" s="52">
        <v>300</v>
      </c>
      <c r="F74" s="15">
        <v>300</v>
      </c>
      <c r="G74" s="15"/>
      <c r="H74" s="116"/>
      <c r="I74" s="106"/>
      <c r="J74" s="17"/>
      <c r="K74" s="16"/>
      <c r="L74" s="17"/>
      <c r="M74" s="16"/>
      <c r="N74" s="57"/>
      <c r="O74" s="57"/>
      <c r="P74" s="57"/>
    </row>
    <row r="75" spans="1:18" s="12" customFormat="1" ht="15.6" x14ac:dyDescent="0.3">
      <c r="A75" s="19">
        <v>3004</v>
      </c>
      <c r="B75" s="20" t="s">
        <v>76</v>
      </c>
      <c r="C75" s="201">
        <v>400</v>
      </c>
      <c r="D75" s="201">
        <v>451.45</v>
      </c>
      <c r="E75" s="52">
        <v>600</v>
      </c>
      <c r="F75" s="15">
        <v>600</v>
      </c>
      <c r="G75" s="15">
        <v>694.72</v>
      </c>
      <c r="H75" s="116" t="s">
        <v>154</v>
      </c>
      <c r="I75" s="99"/>
      <c r="J75" s="17"/>
      <c r="K75" s="16"/>
      <c r="L75" s="17"/>
      <c r="M75" s="16"/>
      <c r="N75" s="18"/>
      <c r="O75" s="18"/>
      <c r="P75" s="18"/>
    </row>
    <row r="76" spans="1:18" ht="21" customHeight="1" x14ac:dyDescent="0.3">
      <c r="A76" s="19">
        <v>3005</v>
      </c>
      <c r="B76" s="20" t="s">
        <v>42</v>
      </c>
      <c r="C76" s="201">
        <v>450</v>
      </c>
      <c r="D76" s="201">
        <v>530.19000000000005</v>
      </c>
      <c r="E76" s="52">
        <v>530</v>
      </c>
      <c r="F76" s="15">
        <v>550</v>
      </c>
      <c r="G76" s="15">
        <v>526.94000000000005</v>
      </c>
      <c r="H76" s="116"/>
      <c r="I76" s="98"/>
      <c r="P76" s="11"/>
    </row>
    <row r="77" spans="1:18" ht="21" customHeight="1" x14ac:dyDescent="0.3">
      <c r="A77" s="19">
        <v>3006</v>
      </c>
      <c r="B77" s="20" t="s">
        <v>94</v>
      </c>
      <c r="C77" s="201"/>
      <c r="D77" s="201"/>
      <c r="E77" s="52">
        <v>0</v>
      </c>
      <c r="F77" s="15">
        <v>0</v>
      </c>
      <c r="G77" s="15">
        <v>225</v>
      </c>
      <c r="H77" s="116"/>
      <c r="I77" s="98"/>
      <c r="P77" s="11"/>
      <c r="R77" s="23"/>
    </row>
    <row r="78" spans="1:18" ht="21" customHeight="1" thickBot="1" x14ac:dyDescent="0.35">
      <c r="A78" s="119">
        <v>3007</v>
      </c>
      <c r="B78" s="120" t="s">
        <v>98</v>
      </c>
      <c r="C78" s="268">
        <v>130</v>
      </c>
      <c r="D78" s="268"/>
      <c r="E78" s="144">
        <v>150</v>
      </c>
      <c r="F78" s="121"/>
      <c r="G78" s="170">
        <v>124.8</v>
      </c>
      <c r="H78" s="116"/>
      <c r="I78" s="98"/>
      <c r="P78" s="11"/>
      <c r="R78" s="23"/>
    </row>
    <row r="79" spans="1:18" ht="15.6" x14ac:dyDescent="0.3">
      <c r="A79" s="126"/>
      <c r="B79" s="158" t="s">
        <v>11</v>
      </c>
      <c r="C79" s="279">
        <f>SUM(C71:C78)</f>
        <v>3970</v>
      </c>
      <c r="D79" s="279">
        <f>SUM(D71:D77)</f>
        <v>2190.9899999999998</v>
      </c>
      <c r="E79" s="224">
        <f>SUM(E71:E78)</f>
        <v>4040</v>
      </c>
      <c r="F79" s="160">
        <f>SUM(F71:F77)</f>
        <v>5250</v>
      </c>
      <c r="G79" s="171">
        <f>SUM(G71:G78)</f>
        <v>10821.519999999999</v>
      </c>
      <c r="H79" s="147" t="s">
        <v>122</v>
      </c>
      <c r="I79" s="106"/>
      <c r="J79" s="37"/>
      <c r="K79" s="22"/>
      <c r="L79" s="21"/>
      <c r="M79" s="22"/>
      <c r="N79" s="21"/>
      <c r="O79" s="38"/>
      <c r="P79" s="39"/>
      <c r="R79" s="23"/>
    </row>
    <row r="80" spans="1:18" ht="15.6" x14ac:dyDescent="0.3">
      <c r="A80" s="25"/>
      <c r="B80" s="26"/>
      <c r="C80" s="272"/>
      <c r="D80" s="272"/>
      <c r="E80" s="216"/>
      <c r="F80" s="27"/>
      <c r="G80" s="28"/>
      <c r="H80" s="101"/>
      <c r="I80" s="106"/>
      <c r="J80" s="37"/>
      <c r="K80" s="22"/>
      <c r="L80" s="21"/>
      <c r="M80" s="22"/>
      <c r="N80" s="21"/>
      <c r="O80" s="38"/>
      <c r="P80" s="39"/>
      <c r="R80" s="23"/>
    </row>
    <row r="81" spans="1:18" ht="18" x14ac:dyDescent="0.35">
      <c r="A81" s="13"/>
      <c r="B81" s="14" t="s">
        <v>52</v>
      </c>
      <c r="C81" s="201"/>
      <c r="D81" s="201"/>
      <c r="E81" s="52"/>
      <c r="F81" s="15"/>
      <c r="G81" s="15"/>
      <c r="H81" s="101"/>
      <c r="I81" s="98"/>
      <c r="J81" s="59"/>
      <c r="K81" s="58"/>
      <c r="L81" s="59"/>
      <c r="M81" s="58"/>
      <c r="N81" s="59"/>
      <c r="O81" s="41"/>
      <c r="P81" s="41"/>
      <c r="R81" s="60"/>
    </row>
    <row r="82" spans="1:18" ht="15.6" x14ac:dyDescent="0.3">
      <c r="A82" s="19">
        <v>7000</v>
      </c>
      <c r="B82" s="20" t="s">
        <v>38</v>
      </c>
      <c r="C82" s="201">
        <v>1920</v>
      </c>
      <c r="D82" s="201">
        <v>360</v>
      </c>
      <c r="E82" s="52">
        <v>1280</v>
      </c>
      <c r="F82" s="15">
        <v>1000</v>
      </c>
      <c r="G82" s="15">
        <v>747</v>
      </c>
      <c r="H82" s="101" t="s">
        <v>123</v>
      </c>
      <c r="I82" s="98"/>
      <c r="J82" s="21"/>
      <c r="K82" s="22"/>
      <c r="L82" s="21"/>
      <c r="M82" s="22"/>
      <c r="N82" s="21"/>
      <c r="O82" s="23"/>
      <c r="P82" s="23"/>
      <c r="R82" s="30"/>
    </row>
    <row r="83" spans="1:18" ht="15.6" x14ac:dyDescent="0.3">
      <c r="A83" s="19">
        <v>7001</v>
      </c>
      <c r="B83" s="20" t="s">
        <v>56</v>
      </c>
      <c r="C83" s="201">
        <v>500</v>
      </c>
      <c r="D83" s="201"/>
      <c r="E83" s="52">
        <v>500</v>
      </c>
      <c r="F83" s="15">
        <v>500</v>
      </c>
      <c r="G83" s="15"/>
      <c r="H83" s="101"/>
      <c r="I83" s="98"/>
      <c r="J83" s="21"/>
      <c r="K83" s="22"/>
      <c r="L83" s="21"/>
      <c r="M83" s="22"/>
      <c r="N83" s="21"/>
      <c r="O83" s="23"/>
      <c r="P83" s="23"/>
      <c r="R83" s="62"/>
    </row>
    <row r="84" spans="1:18" ht="15.6" x14ac:dyDescent="0.3">
      <c r="A84" s="19">
        <v>7002</v>
      </c>
      <c r="B84" s="20" t="s">
        <v>48</v>
      </c>
      <c r="C84" s="201">
        <v>3500</v>
      </c>
      <c r="D84" s="201">
        <v>528</v>
      </c>
      <c r="E84" s="52">
        <v>3500</v>
      </c>
      <c r="F84" s="15">
        <v>3500</v>
      </c>
      <c r="G84" s="15">
        <v>3789</v>
      </c>
      <c r="H84" s="286" t="s">
        <v>124</v>
      </c>
      <c r="I84" s="98"/>
      <c r="J84" s="35"/>
      <c r="K84" s="22"/>
      <c r="L84" s="35"/>
      <c r="M84" s="22"/>
      <c r="N84" s="21"/>
      <c r="O84" s="36"/>
      <c r="P84" s="30"/>
      <c r="R84" s="11"/>
    </row>
    <row r="85" spans="1:18" ht="15.6" x14ac:dyDescent="0.3">
      <c r="A85" s="19">
        <v>7003</v>
      </c>
      <c r="B85" s="20" t="s">
        <v>49</v>
      </c>
      <c r="C85" s="201">
        <v>250</v>
      </c>
      <c r="D85" s="201">
        <v>178.79</v>
      </c>
      <c r="E85" s="52">
        <v>500</v>
      </c>
      <c r="F85" s="15">
        <v>1000</v>
      </c>
      <c r="G85" s="15">
        <v>1179.6600000000001</v>
      </c>
      <c r="H85" s="286"/>
      <c r="I85" s="98"/>
      <c r="J85" s="21"/>
      <c r="K85" s="22"/>
      <c r="L85" s="21"/>
      <c r="M85" s="22"/>
      <c r="N85" s="21"/>
      <c r="O85" s="23"/>
      <c r="P85" s="23"/>
    </row>
    <row r="86" spans="1:18" ht="15.6" x14ac:dyDescent="0.3">
      <c r="A86" s="19">
        <v>7004</v>
      </c>
      <c r="B86" s="20" t="s">
        <v>41</v>
      </c>
      <c r="C86" s="201">
        <v>150</v>
      </c>
      <c r="D86" s="201">
        <v>55.81</v>
      </c>
      <c r="E86" s="52">
        <v>250</v>
      </c>
      <c r="F86" s="15">
        <v>300</v>
      </c>
      <c r="G86" s="15">
        <v>95.9</v>
      </c>
      <c r="H86" s="286"/>
      <c r="I86" s="98"/>
      <c r="J86" s="21"/>
      <c r="K86" s="22"/>
      <c r="L86" s="21"/>
      <c r="M86" s="22"/>
      <c r="N86" s="21"/>
      <c r="O86" s="23"/>
      <c r="P86" s="23"/>
    </row>
    <row r="87" spans="1:18" ht="21" customHeight="1" thickBot="1" x14ac:dyDescent="0.35">
      <c r="A87" s="119">
        <v>7006</v>
      </c>
      <c r="B87" s="120" t="s">
        <v>50</v>
      </c>
      <c r="C87" s="268">
        <v>250</v>
      </c>
      <c r="D87" s="268">
        <v>20</v>
      </c>
      <c r="E87" s="144">
        <v>250</v>
      </c>
      <c r="F87" s="121">
        <v>250</v>
      </c>
      <c r="G87" s="15"/>
      <c r="H87" s="286"/>
      <c r="I87" s="108"/>
      <c r="J87" s="35"/>
      <c r="K87" s="22"/>
      <c r="L87" s="35"/>
      <c r="M87" s="22"/>
      <c r="N87" s="21"/>
      <c r="O87" s="30"/>
      <c r="P87" s="30"/>
    </row>
    <row r="88" spans="1:18" ht="15.6" x14ac:dyDescent="0.3">
      <c r="A88" s="155"/>
      <c r="B88" s="154" t="s">
        <v>11</v>
      </c>
      <c r="C88" s="270">
        <f>SUM(C82:C87)</f>
        <v>6570</v>
      </c>
      <c r="D88" s="270">
        <f>SUM(D82:D87)</f>
        <v>1142.5999999999999</v>
      </c>
      <c r="E88" s="214">
        <f>SUM(E82:E87)</f>
        <v>6280</v>
      </c>
      <c r="F88" s="128">
        <f>SUM(F82:F87)</f>
        <v>6550</v>
      </c>
      <c r="G88" s="171">
        <f>SUM(G82:G87)</f>
        <v>5811.5599999999995</v>
      </c>
      <c r="H88" s="105"/>
      <c r="I88" s="102"/>
      <c r="J88" s="63"/>
      <c r="K88" s="58"/>
      <c r="L88" s="64"/>
      <c r="M88" s="58"/>
      <c r="N88" s="59"/>
      <c r="O88" s="65"/>
      <c r="P88" s="65"/>
      <c r="R88" s="18"/>
    </row>
    <row r="89" spans="1:18" ht="15.6" x14ac:dyDescent="0.3">
      <c r="A89" s="25"/>
      <c r="B89" s="26"/>
      <c r="C89" s="272"/>
      <c r="D89" s="272"/>
      <c r="E89" s="216"/>
      <c r="F89" s="27"/>
      <c r="G89" s="28"/>
      <c r="H89" s="101"/>
      <c r="I89" s="102"/>
      <c r="J89" s="63"/>
      <c r="K89" s="58"/>
      <c r="L89" s="64"/>
      <c r="M89" s="58"/>
      <c r="N89" s="59"/>
      <c r="O89" s="65"/>
      <c r="P89" s="65"/>
      <c r="R89" s="18"/>
    </row>
    <row r="90" spans="1:18" ht="18" x14ac:dyDescent="0.35">
      <c r="A90" s="13"/>
      <c r="B90" s="14" t="s">
        <v>61</v>
      </c>
      <c r="C90" s="201"/>
      <c r="D90" s="201"/>
      <c r="E90" s="52"/>
      <c r="F90" s="15"/>
      <c r="G90" s="15"/>
      <c r="H90" s="101"/>
      <c r="I90" s="98"/>
      <c r="J90" s="21"/>
      <c r="K90" s="22"/>
      <c r="L90" s="21"/>
      <c r="M90" s="22"/>
      <c r="N90" s="21"/>
      <c r="O90" s="23"/>
      <c r="P90" s="23"/>
      <c r="Q90" s="23"/>
      <c r="R90" s="18"/>
    </row>
    <row r="91" spans="1:18" ht="15.6" x14ac:dyDescent="0.3">
      <c r="A91" s="19">
        <v>5000</v>
      </c>
      <c r="B91" s="20" t="s">
        <v>45</v>
      </c>
      <c r="C91" s="201">
        <v>250</v>
      </c>
      <c r="D91" s="201"/>
      <c r="E91" s="52">
        <v>250</v>
      </c>
      <c r="F91" s="15">
        <v>250</v>
      </c>
      <c r="G91" s="15"/>
      <c r="H91" s="202"/>
      <c r="I91" s="97"/>
      <c r="J91" s="21"/>
      <c r="K91" s="22"/>
      <c r="L91" s="21"/>
      <c r="M91" s="22"/>
      <c r="N91" s="21"/>
      <c r="O91" s="23"/>
      <c r="P91" s="23"/>
      <c r="Q91" s="23"/>
      <c r="R91" s="18"/>
    </row>
    <row r="92" spans="1:18" s="12" customFormat="1" ht="15.6" x14ac:dyDescent="0.3">
      <c r="A92" s="19">
        <v>5001</v>
      </c>
      <c r="B92" s="20" t="s">
        <v>79</v>
      </c>
      <c r="C92" s="201">
        <v>5400</v>
      </c>
      <c r="D92" s="201">
        <v>4200</v>
      </c>
      <c r="E92" s="52">
        <v>5200</v>
      </c>
      <c r="F92" s="15">
        <v>3000</v>
      </c>
      <c r="G92" s="15">
        <v>9574.7800000000007</v>
      </c>
      <c r="H92" s="202" t="s">
        <v>155</v>
      </c>
      <c r="I92" s="98"/>
      <c r="J92" s="21"/>
      <c r="K92" s="22"/>
      <c r="L92" s="34"/>
      <c r="M92" s="22"/>
      <c r="N92" s="21"/>
      <c r="O92" s="23"/>
      <c r="P92" s="23"/>
      <c r="Q92" s="23"/>
      <c r="R92" s="18"/>
    </row>
    <row r="93" spans="1:18" s="12" customFormat="1" ht="15.6" x14ac:dyDescent="0.3">
      <c r="A93" s="19">
        <v>5002</v>
      </c>
      <c r="B93" s="20" t="s">
        <v>80</v>
      </c>
      <c r="C93" s="201">
        <v>500</v>
      </c>
      <c r="D93" s="201"/>
      <c r="E93" s="52">
        <v>500</v>
      </c>
      <c r="F93" s="15">
        <v>500</v>
      </c>
      <c r="G93" s="15">
        <v>820</v>
      </c>
      <c r="H93" s="202"/>
      <c r="I93" s="98"/>
      <c r="J93" s="21"/>
      <c r="K93" s="22"/>
      <c r="L93" s="21"/>
      <c r="M93" s="22"/>
      <c r="N93" s="21"/>
      <c r="O93" s="23"/>
      <c r="P93" s="23"/>
      <c r="Q93" s="23"/>
      <c r="R93" s="18"/>
    </row>
    <row r="94" spans="1:18" s="12" customFormat="1" ht="15.6" x14ac:dyDescent="0.3">
      <c r="A94" s="19">
        <v>5003</v>
      </c>
      <c r="B94" s="20" t="s">
        <v>81</v>
      </c>
      <c r="C94" s="201">
        <v>500</v>
      </c>
      <c r="D94" s="201">
        <v>401.66</v>
      </c>
      <c r="E94" s="52">
        <v>400</v>
      </c>
      <c r="F94" s="15">
        <v>400</v>
      </c>
      <c r="G94" s="15">
        <v>815.95</v>
      </c>
      <c r="H94" s="202"/>
      <c r="I94" s="98"/>
      <c r="J94" s="21"/>
      <c r="K94" s="22"/>
      <c r="L94" s="21"/>
      <c r="M94" s="22"/>
      <c r="N94" s="21"/>
      <c r="O94" s="23"/>
      <c r="P94" s="23"/>
      <c r="Q94" s="23"/>
      <c r="R94" s="18"/>
    </row>
    <row r="95" spans="1:18" s="12" customFormat="1" ht="15.6" x14ac:dyDescent="0.3">
      <c r="A95" s="19">
        <v>5004</v>
      </c>
      <c r="B95" s="20" t="s">
        <v>82</v>
      </c>
      <c r="C95" s="201">
        <v>150</v>
      </c>
      <c r="D95" s="201"/>
      <c r="E95" s="52">
        <v>120</v>
      </c>
      <c r="F95" s="15">
        <v>100</v>
      </c>
      <c r="G95" s="15">
        <v>101.53</v>
      </c>
      <c r="H95" s="202" t="s">
        <v>125</v>
      </c>
      <c r="I95" s="98"/>
      <c r="J95" s="21"/>
      <c r="K95" s="22"/>
      <c r="L95" s="21"/>
      <c r="M95" s="22"/>
      <c r="N95" s="21"/>
      <c r="O95" s="23"/>
      <c r="P95" s="23"/>
      <c r="Q95" s="23"/>
      <c r="R95" s="18"/>
    </row>
    <row r="96" spans="1:18" s="12" customFormat="1" ht="15.6" x14ac:dyDescent="0.3">
      <c r="A96" s="19">
        <v>5005</v>
      </c>
      <c r="B96" s="20" t="s">
        <v>83</v>
      </c>
      <c r="C96" s="201">
        <v>600</v>
      </c>
      <c r="D96" s="201">
        <v>969.01</v>
      </c>
      <c r="E96" s="52">
        <v>800</v>
      </c>
      <c r="F96" s="15">
        <v>500</v>
      </c>
      <c r="G96" s="15">
        <v>699.33</v>
      </c>
      <c r="H96" s="202" t="s">
        <v>156</v>
      </c>
      <c r="I96" s="98"/>
      <c r="J96" s="21"/>
      <c r="K96" s="22"/>
      <c r="L96" s="21"/>
      <c r="M96" s="22"/>
      <c r="N96" s="21"/>
      <c r="O96" s="23"/>
      <c r="P96" s="23"/>
      <c r="Q96" s="23"/>
      <c r="R96" s="66"/>
    </row>
    <row r="97" spans="1:19" s="12" customFormat="1" ht="15.6" x14ac:dyDescent="0.3">
      <c r="A97" s="19">
        <v>5006</v>
      </c>
      <c r="B97" s="20" t="s">
        <v>84</v>
      </c>
      <c r="C97" s="201">
        <v>330</v>
      </c>
      <c r="D97" s="201">
        <v>381.68</v>
      </c>
      <c r="E97" s="52">
        <v>330</v>
      </c>
      <c r="F97" s="15">
        <v>300</v>
      </c>
      <c r="G97" s="15">
        <v>268.56</v>
      </c>
      <c r="H97" s="202"/>
      <c r="I97" s="98"/>
      <c r="J97" s="29"/>
      <c r="K97" s="22"/>
      <c r="L97" s="35"/>
      <c r="M97" s="22"/>
      <c r="N97" s="21"/>
      <c r="O97" s="30"/>
      <c r="P97" s="30"/>
      <c r="Q97" s="30"/>
      <c r="R97" s="54"/>
    </row>
    <row r="98" spans="1:19" s="12" customFormat="1" ht="16.2" thickBot="1" x14ac:dyDescent="0.35">
      <c r="A98" s="119">
        <v>5007</v>
      </c>
      <c r="B98" s="120" t="s">
        <v>35</v>
      </c>
      <c r="C98" s="268">
        <v>250</v>
      </c>
      <c r="D98" s="268">
        <v>147.07</v>
      </c>
      <c r="E98" s="144">
        <v>250</v>
      </c>
      <c r="F98" s="121">
        <v>250</v>
      </c>
      <c r="G98" s="15"/>
      <c r="H98" s="202"/>
      <c r="I98" s="106"/>
      <c r="J98" s="37"/>
      <c r="K98" s="22"/>
      <c r="L98" s="21"/>
      <c r="M98" s="21"/>
      <c r="N98" s="21"/>
      <c r="O98" s="38"/>
      <c r="P98" s="39"/>
      <c r="Q98" s="39"/>
      <c r="R98" s="67"/>
    </row>
    <row r="99" spans="1:19" s="12" customFormat="1" ht="15.6" x14ac:dyDescent="0.3">
      <c r="A99" s="155"/>
      <c r="B99" s="154" t="s">
        <v>11</v>
      </c>
      <c r="C99" s="270">
        <f>SUM(C91:C98)</f>
        <v>7980</v>
      </c>
      <c r="D99" s="270">
        <f>SUM(D91:D98)</f>
        <v>6099.42</v>
      </c>
      <c r="E99" s="214">
        <f>SUM(E91:E98)</f>
        <v>7850</v>
      </c>
      <c r="F99" s="128">
        <f>SUM(F91:F98)</f>
        <v>5300</v>
      </c>
      <c r="G99" s="171">
        <f>SUM(G92:G98)</f>
        <v>12280.150000000001</v>
      </c>
      <c r="H99" s="203"/>
      <c r="I99" s="106"/>
      <c r="J99" s="56"/>
      <c r="K99" s="17"/>
      <c r="L99" s="16"/>
      <c r="M99" s="16"/>
      <c r="N99" s="16"/>
      <c r="O99" s="67"/>
      <c r="P99" s="67"/>
      <c r="Q99" s="39"/>
      <c r="R99" s="67"/>
    </row>
    <row r="100" spans="1:19" s="12" customFormat="1" ht="15.6" x14ac:dyDescent="0.3">
      <c r="A100" s="25"/>
      <c r="B100" s="26"/>
      <c r="C100" s="272"/>
      <c r="D100" s="272"/>
      <c r="E100" s="216"/>
      <c r="F100" s="27"/>
      <c r="G100" s="28"/>
      <c r="H100" s="100"/>
      <c r="I100" s="106"/>
      <c r="J100" s="56"/>
      <c r="K100" s="17"/>
      <c r="L100" s="16"/>
      <c r="M100" s="16"/>
      <c r="N100" s="16"/>
      <c r="O100" s="67"/>
      <c r="P100" s="67"/>
      <c r="Q100" s="39"/>
      <c r="R100" s="67"/>
    </row>
    <row r="101" spans="1:19" s="12" customFormat="1" ht="18" x14ac:dyDescent="0.35">
      <c r="A101" s="25"/>
      <c r="B101" s="68" t="s">
        <v>95</v>
      </c>
      <c r="C101" s="272"/>
      <c r="D101" s="272"/>
      <c r="E101" s="216"/>
      <c r="F101" s="27"/>
      <c r="G101" s="28"/>
      <c r="H101" s="100"/>
      <c r="I101" s="103"/>
      <c r="J101" s="56"/>
      <c r="K101" s="17"/>
      <c r="L101" s="16"/>
      <c r="M101" s="16"/>
      <c r="N101" s="16"/>
      <c r="O101" s="54"/>
      <c r="P101" s="54"/>
      <c r="Q101" s="69"/>
      <c r="R101" s="54"/>
    </row>
    <row r="102" spans="1:19" s="12" customFormat="1" ht="20.100000000000001" customHeight="1" x14ac:dyDescent="0.3">
      <c r="A102" s="70">
        <v>8000</v>
      </c>
      <c r="B102" s="71" t="s">
        <v>39</v>
      </c>
      <c r="C102" s="52">
        <v>1000</v>
      </c>
      <c r="D102" s="272"/>
      <c r="E102" s="52">
        <v>1000</v>
      </c>
      <c r="F102" s="47">
        <v>1000</v>
      </c>
      <c r="G102" s="47">
        <v>850</v>
      </c>
      <c r="H102" s="288" t="s">
        <v>126</v>
      </c>
      <c r="I102" s="289"/>
      <c r="J102" s="72"/>
      <c r="K102" s="17"/>
      <c r="L102" s="72"/>
      <c r="M102" s="17"/>
      <c r="N102" s="16"/>
      <c r="O102" s="73"/>
      <c r="P102" s="74"/>
      <c r="Q102" s="74"/>
      <c r="R102" s="75"/>
    </row>
    <row r="103" spans="1:19" s="76" customFormat="1" ht="20.100000000000001" customHeight="1" thickBot="1" x14ac:dyDescent="0.35">
      <c r="A103" s="149">
        <v>8001</v>
      </c>
      <c r="B103" s="150" t="s">
        <v>127</v>
      </c>
      <c r="C103" s="144">
        <v>0</v>
      </c>
      <c r="D103" s="144">
        <v>2149.25</v>
      </c>
      <c r="E103" s="144">
        <v>500</v>
      </c>
      <c r="F103" s="200">
        <v>500</v>
      </c>
      <c r="G103" s="28"/>
      <c r="H103" s="204" t="s">
        <v>128</v>
      </c>
      <c r="I103" s="117"/>
      <c r="J103" s="16"/>
      <c r="K103" s="17"/>
      <c r="L103" s="16"/>
      <c r="M103" s="17"/>
      <c r="N103" s="16"/>
      <c r="O103" s="18"/>
      <c r="P103" s="18"/>
      <c r="Q103" s="18"/>
      <c r="R103" s="18"/>
      <c r="S103" s="18"/>
    </row>
    <row r="104" spans="1:19" ht="16.2" thickBot="1" x14ac:dyDescent="0.35">
      <c r="A104" s="161"/>
      <c r="B104" s="159" t="s">
        <v>44</v>
      </c>
      <c r="C104" s="280">
        <f>SUM(C102:C103)</f>
        <v>1000</v>
      </c>
      <c r="D104" s="280">
        <f>SUM(D102:D103)</f>
        <v>2149.25</v>
      </c>
      <c r="E104" s="225">
        <f>SUM(E102:E103)</f>
        <v>1500</v>
      </c>
      <c r="F104" s="125">
        <f>SUM(F102:F103)</f>
        <v>1500</v>
      </c>
      <c r="G104" s="173">
        <f>SUM(G102:G103)</f>
        <v>850</v>
      </c>
      <c r="H104" s="148"/>
      <c r="I104" s="98"/>
    </row>
    <row r="105" spans="1:19" ht="15.6" x14ac:dyDescent="0.3">
      <c r="A105" s="77"/>
      <c r="B105" s="131"/>
      <c r="C105" s="278"/>
      <c r="D105" s="278"/>
      <c r="E105" s="223"/>
      <c r="F105" s="131"/>
      <c r="G105" s="27"/>
      <c r="I105" s="98"/>
    </row>
    <row r="106" spans="1:19" ht="18" x14ac:dyDescent="0.35">
      <c r="A106" s="78"/>
      <c r="B106" s="79" t="s">
        <v>43</v>
      </c>
      <c r="C106" s="201"/>
      <c r="D106" s="201"/>
      <c r="E106" s="52"/>
      <c r="F106" s="15"/>
      <c r="G106" s="15"/>
      <c r="I106" s="98"/>
    </row>
    <row r="107" spans="1:19" ht="16.2" thickBot="1" x14ac:dyDescent="0.35">
      <c r="A107" s="152">
        <v>4000</v>
      </c>
      <c r="B107" s="121" t="s">
        <v>66</v>
      </c>
      <c r="C107" s="268">
        <v>500</v>
      </c>
      <c r="D107" s="268"/>
      <c r="E107" s="144">
        <v>500</v>
      </c>
      <c r="F107" s="121">
        <v>500</v>
      </c>
      <c r="G107" s="15">
        <v>225</v>
      </c>
      <c r="H107" s="98" t="s">
        <v>129</v>
      </c>
      <c r="I107" s="98"/>
    </row>
    <row r="108" spans="1:19" ht="15.6" x14ac:dyDescent="0.3">
      <c r="A108" s="161"/>
      <c r="B108" s="160" t="s">
        <v>44</v>
      </c>
      <c r="C108" s="270">
        <f>SUM(C107)</f>
        <v>500</v>
      </c>
      <c r="D108" s="270">
        <f>SUM(D107)</f>
        <v>0</v>
      </c>
      <c r="E108" s="214">
        <v>500</v>
      </c>
      <c r="F108" s="128">
        <v>500</v>
      </c>
      <c r="G108" s="173">
        <f>SUM(G107)</f>
        <v>225</v>
      </c>
      <c r="H108" s="151"/>
      <c r="I108" s="98"/>
    </row>
    <row r="109" spans="1:19" ht="15.6" x14ac:dyDescent="0.3">
      <c r="A109" s="77"/>
      <c r="B109" s="27"/>
      <c r="C109" s="272"/>
      <c r="D109" s="272"/>
      <c r="E109" s="216"/>
      <c r="F109" s="27"/>
      <c r="G109" s="27"/>
      <c r="I109" s="98"/>
    </row>
    <row r="110" spans="1:19" ht="15.6" x14ac:dyDescent="0.3">
      <c r="A110" s="44"/>
      <c r="B110" s="45" t="s">
        <v>65</v>
      </c>
      <c r="C110" s="226">
        <f>SUM(C108,C104,C99,C88,C79,C68,C60,C53,C47)</f>
        <v>43220</v>
      </c>
      <c r="D110" s="226">
        <f>SUM(D108,D104,D99,D88,D79,D68,D60,D53,D47)</f>
        <v>27391.15</v>
      </c>
      <c r="E110" s="226">
        <f>SUM(E108,E104,E99,E88,E79,E68,E60,E53,E47)</f>
        <v>45120</v>
      </c>
      <c r="F110" s="46">
        <f>SUM(F108,F104,F99,F88,F79,F68,F60,F53,F47)</f>
        <v>44200</v>
      </c>
      <c r="G110" s="46">
        <f>SUM(G108,G104,G99,G88,G79,G68,G60,G53,G47)</f>
        <v>60646.909999999996</v>
      </c>
      <c r="H110" s="100" t="s">
        <v>130</v>
      </c>
      <c r="I110" s="98"/>
      <c r="J110" s="48"/>
      <c r="K110" s="17"/>
      <c r="L110" s="48"/>
      <c r="M110" s="17"/>
      <c r="N110" s="16"/>
      <c r="O110" s="80"/>
      <c r="P110" s="80"/>
      <c r="Q110" s="80"/>
      <c r="R110" s="80"/>
      <c r="S110" s="18"/>
    </row>
    <row r="111" spans="1:19" s="84" customFormat="1" ht="15.6" x14ac:dyDescent="0.3">
      <c r="A111" s="81"/>
      <c r="B111" s="82"/>
      <c r="C111" s="227"/>
      <c r="D111" s="227"/>
      <c r="E111" s="227"/>
      <c r="F111" s="83"/>
      <c r="G111" s="28"/>
      <c r="H111" s="109"/>
      <c r="I111" s="110"/>
      <c r="J111" s="86"/>
      <c r="K111" s="85"/>
      <c r="L111" s="86"/>
      <c r="M111" s="85"/>
      <c r="N111" s="87"/>
      <c r="O111" s="88"/>
      <c r="P111" s="88"/>
      <c r="Q111" s="88"/>
      <c r="R111" s="88"/>
      <c r="S111" s="89"/>
    </row>
    <row r="112" spans="1:19" ht="18" x14ac:dyDescent="0.35">
      <c r="A112" s="13"/>
      <c r="B112" s="14" t="s">
        <v>50</v>
      </c>
      <c r="C112" s="201"/>
      <c r="D112" s="201"/>
      <c r="E112" s="52"/>
      <c r="F112" s="15"/>
      <c r="G112" s="15"/>
      <c r="H112" s="104"/>
      <c r="I112" s="106"/>
      <c r="J112" s="40"/>
      <c r="K112" s="22"/>
      <c r="L112" s="21"/>
      <c r="M112" s="22"/>
      <c r="N112" s="21"/>
      <c r="O112" s="39"/>
      <c r="P112" s="39"/>
      <c r="R112" s="39"/>
    </row>
    <row r="113" spans="1:19" ht="15.6" x14ac:dyDescent="0.3">
      <c r="A113" s="77">
        <v>614</v>
      </c>
      <c r="B113" s="15" t="s">
        <v>67</v>
      </c>
      <c r="C113" s="201">
        <v>500</v>
      </c>
      <c r="D113" s="201">
        <v>261.75</v>
      </c>
      <c r="E113" s="52">
        <v>1500</v>
      </c>
      <c r="F113" s="15">
        <v>1500</v>
      </c>
      <c r="G113" s="15">
        <v>2230.16</v>
      </c>
      <c r="H113" s="101" t="s">
        <v>144</v>
      </c>
      <c r="I113" s="98"/>
      <c r="J113" s="21"/>
      <c r="K113" s="22"/>
      <c r="L113" s="21"/>
      <c r="M113" s="22"/>
      <c r="N113" s="21"/>
      <c r="O113" s="23"/>
      <c r="P113" s="23"/>
      <c r="Q113" s="23"/>
    </row>
    <row r="114" spans="1:19" ht="15.6" x14ac:dyDescent="0.3">
      <c r="A114" s="77">
        <v>615</v>
      </c>
      <c r="B114" s="15" t="s">
        <v>71</v>
      </c>
      <c r="C114" s="201">
        <v>350</v>
      </c>
      <c r="D114" s="201"/>
      <c r="E114" s="52">
        <v>350</v>
      </c>
      <c r="F114" s="15">
        <v>350</v>
      </c>
      <c r="G114" s="15">
        <v>306.89999999999998</v>
      </c>
      <c r="H114" s="97" t="s">
        <v>131</v>
      </c>
      <c r="I114" s="102"/>
      <c r="J114" s="31"/>
      <c r="K114" s="22"/>
      <c r="L114" s="21"/>
      <c r="M114" s="22"/>
      <c r="N114" s="21"/>
      <c r="O114" s="42"/>
      <c r="P114" s="42"/>
      <c r="Q114" s="42"/>
    </row>
    <row r="115" spans="1:19" s="12" customFormat="1" ht="15.6" x14ac:dyDescent="0.3">
      <c r="A115" s="19">
        <v>905</v>
      </c>
      <c r="B115" s="20" t="s">
        <v>92</v>
      </c>
      <c r="C115" s="201">
        <v>70</v>
      </c>
      <c r="D115" s="201">
        <v>70</v>
      </c>
      <c r="E115" s="52">
        <v>70</v>
      </c>
      <c r="F115" s="15">
        <v>70</v>
      </c>
      <c r="G115" s="15">
        <v>70</v>
      </c>
      <c r="H115" s="97" t="s">
        <v>132</v>
      </c>
      <c r="I115" s="98"/>
      <c r="J115" s="21"/>
      <c r="K115" s="22"/>
      <c r="L115" s="21"/>
      <c r="M115" s="22"/>
      <c r="N115" s="21"/>
      <c r="O115" s="23"/>
      <c r="P115" s="23"/>
      <c r="R115" s="23"/>
    </row>
    <row r="116" spans="1:19" s="12" customFormat="1" ht="15.6" x14ac:dyDescent="0.3">
      <c r="A116" s="19">
        <v>906</v>
      </c>
      <c r="B116" s="20" t="s">
        <v>91</v>
      </c>
      <c r="C116" s="201">
        <v>100</v>
      </c>
      <c r="D116" s="201"/>
      <c r="E116" s="52">
        <v>100</v>
      </c>
      <c r="F116" s="15">
        <v>100</v>
      </c>
      <c r="G116" s="15">
        <v>60</v>
      </c>
      <c r="H116" s="111"/>
      <c r="I116" s="98"/>
      <c r="J116" s="21"/>
      <c r="K116" s="22"/>
      <c r="L116" s="21"/>
      <c r="M116" s="22"/>
      <c r="N116" s="21"/>
      <c r="O116" s="23"/>
      <c r="P116" s="23"/>
      <c r="R116" s="23"/>
    </row>
    <row r="117" spans="1:19" s="12" customFormat="1" ht="15.6" x14ac:dyDescent="0.3">
      <c r="A117" s="70">
        <v>907</v>
      </c>
      <c r="B117" s="71" t="s">
        <v>96</v>
      </c>
      <c r="C117" s="201">
        <v>1000</v>
      </c>
      <c r="D117" s="201">
        <v>1460</v>
      </c>
      <c r="E117" s="52">
        <v>0</v>
      </c>
      <c r="F117" s="15">
        <v>0</v>
      </c>
      <c r="G117" s="15">
        <v>2080</v>
      </c>
      <c r="H117" s="111" t="s">
        <v>133</v>
      </c>
      <c r="I117" s="98"/>
      <c r="J117" s="21"/>
      <c r="K117" s="22"/>
      <c r="L117" s="21"/>
      <c r="M117" s="22"/>
      <c r="N117" s="21"/>
      <c r="O117" s="23"/>
      <c r="P117" s="23"/>
      <c r="R117" s="23"/>
    </row>
    <row r="118" spans="1:19" s="12" customFormat="1" ht="16.2" thickBot="1" x14ac:dyDescent="0.35">
      <c r="A118" s="149">
        <v>908</v>
      </c>
      <c r="B118" s="150" t="s">
        <v>97</v>
      </c>
      <c r="C118" s="268">
        <v>80</v>
      </c>
      <c r="D118" s="268"/>
      <c r="E118" s="144">
        <v>100</v>
      </c>
      <c r="F118" s="121">
        <v>0</v>
      </c>
      <c r="G118" s="15">
        <v>70</v>
      </c>
      <c r="H118" s="111" t="s">
        <v>134</v>
      </c>
      <c r="I118" s="98"/>
      <c r="J118" s="21"/>
      <c r="K118" s="22"/>
      <c r="L118" s="21"/>
      <c r="M118" s="22"/>
      <c r="N118" s="21"/>
      <c r="O118" s="23"/>
      <c r="P118" s="23"/>
      <c r="R118" s="23"/>
    </row>
    <row r="119" spans="1:19" s="251" customFormat="1" ht="21" customHeight="1" x14ac:dyDescent="0.3">
      <c r="A119" s="240"/>
      <c r="B119" s="241" t="s">
        <v>11</v>
      </c>
      <c r="C119" s="281">
        <f>SUM(C113:C118)</f>
        <v>2100</v>
      </c>
      <c r="D119" s="281">
        <f>SUM(D113:D118)</f>
        <v>1791.75</v>
      </c>
      <c r="E119" s="243">
        <f>SUM(E113:E118)</f>
        <v>2120</v>
      </c>
      <c r="F119" s="242">
        <f>SUM(F113:F118)</f>
        <v>2020</v>
      </c>
      <c r="G119" s="46">
        <f>SUM(G113:G118)</f>
        <v>4817.0599999999995</v>
      </c>
      <c r="H119" s="244"/>
      <c r="I119" s="245"/>
      <c r="J119" s="246"/>
      <c r="K119" s="247"/>
      <c r="L119" s="248"/>
      <c r="M119" s="247"/>
      <c r="N119" s="248"/>
      <c r="O119" s="249"/>
      <c r="P119" s="249"/>
      <c r="Q119" s="249"/>
      <c r="R119" s="250">
        <f>SUM(R112:R116)</f>
        <v>0</v>
      </c>
    </row>
    <row r="120" spans="1:19" ht="21" customHeight="1" x14ac:dyDescent="0.3">
      <c r="A120" s="25"/>
      <c r="B120" s="26"/>
      <c r="C120" s="272"/>
      <c r="D120" s="272"/>
      <c r="E120" s="216"/>
      <c r="F120" s="27"/>
      <c r="G120" s="28"/>
      <c r="H120" s="97"/>
      <c r="I120" s="102"/>
      <c r="J120" s="31"/>
      <c r="K120" s="22"/>
      <c r="L120" s="21"/>
      <c r="M120" s="22"/>
      <c r="N120" s="21"/>
      <c r="O120" s="42"/>
      <c r="P120" s="42"/>
      <c r="Q120" s="42"/>
      <c r="R120" s="43"/>
    </row>
    <row r="121" spans="1:19" s="16" customFormat="1" ht="20.100000000000001" customHeight="1" x14ac:dyDescent="0.35">
      <c r="A121" s="78"/>
      <c r="B121" s="79" t="s">
        <v>3</v>
      </c>
      <c r="C121" s="201"/>
      <c r="D121" s="201"/>
      <c r="E121" s="52"/>
      <c r="F121" s="15"/>
      <c r="G121" s="15"/>
      <c r="H121" s="99"/>
      <c r="I121" s="99"/>
    </row>
    <row r="122" spans="1:19" s="16" customFormat="1" ht="15.6" x14ac:dyDescent="0.3">
      <c r="A122" s="77">
        <v>900</v>
      </c>
      <c r="B122" s="15" t="s">
        <v>87</v>
      </c>
      <c r="C122" s="52">
        <v>1300</v>
      </c>
      <c r="D122" s="201">
        <v>2640</v>
      </c>
      <c r="E122" s="52">
        <v>1300</v>
      </c>
      <c r="F122" s="15">
        <v>1300</v>
      </c>
      <c r="G122" s="15">
        <v>1290</v>
      </c>
      <c r="H122" s="287" t="s">
        <v>135</v>
      </c>
      <c r="I122" s="99"/>
    </row>
    <row r="123" spans="1:19" s="16" customFormat="1" ht="15.6" x14ac:dyDescent="0.3">
      <c r="A123" s="77">
        <v>901</v>
      </c>
      <c r="B123" s="15" t="s">
        <v>28</v>
      </c>
      <c r="C123" s="52">
        <v>2000</v>
      </c>
      <c r="D123" s="201">
        <v>1965</v>
      </c>
      <c r="E123" s="52">
        <v>2000</v>
      </c>
      <c r="F123" s="15">
        <v>2000</v>
      </c>
      <c r="G123" s="15">
        <v>1965</v>
      </c>
      <c r="H123" s="287"/>
      <c r="I123" s="98"/>
      <c r="J123" s="21"/>
      <c r="K123" s="22"/>
      <c r="L123" s="34"/>
      <c r="M123" s="22"/>
      <c r="N123" s="21"/>
      <c r="O123" s="23"/>
      <c r="P123" s="23"/>
      <c r="Q123" s="15"/>
    </row>
    <row r="124" spans="1:19" s="16" customFormat="1" ht="15.6" x14ac:dyDescent="0.3">
      <c r="A124" s="77">
        <v>902</v>
      </c>
      <c r="B124" s="15" t="s">
        <v>93</v>
      </c>
      <c r="C124" s="52">
        <v>1500</v>
      </c>
      <c r="D124" s="201"/>
      <c r="E124" s="52">
        <v>1500</v>
      </c>
      <c r="F124" s="15">
        <v>1500</v>
      </c>
      <c r="G124" s="15">
        <v>1495.37</v>
      </c>
      <c r="H124" s="99"/>
      <c r="I124" s="98"/>
      <c r="J124" s="21"/>
      <c r="K124" s="22"/>
      <c r="L124" s="21"/>
      <c r="M124" s="22"/>
      <c r="N124" s="21"/>
      <c r="O124" s="23"/>
      <c r="P124" s="23"/>
      <c r="Q124" s="23"/>
    </row>
    <row r="125" spans="1:19" s="259" customFormat="1" ht="15.6" x14ac:dyDescent="0.3">
      <c r="A125" s="252"/>
      <c r="B125" s="253" t="s">
        <v>11</v>
      </c>
      <c r="C125" s="253">
        <f>SUM(C122:C124)</f>
        <v>4800</v>
      </c>
      <c r="D125" s="253">
        <f>SUM(D122:D124)</f>
        <v>4605</v>
      </c>
      <c r="E125" s="253">
        <f>SUM(E122:E124)</f>
        <v>4800</v>
      </c>
      <c r="F125" s="253">
        <f>SUM(F122:F124)</f>
        <v>4800</v>
      </c>
      <c r="G125" s="253">
        <f>SUM(G122:G124)</f>
        <v>4750.37</v>
      </c>
      <c r="H125" s="254"/>
      <c r="I125" s="255"/>
      <c r="J125" s="256"/>
      <c r="K125" s="257"/>
      <c r="L125" s="256"/>
      <c r="M125" s="257"/>
      <c r="N125" s="256"/>
      <c r="O125" s="258"/>
      <c r="P125" s="258"/>
      <c r="Q125" s="258"/>
    </row>
    <row r="126" spans="1:19" s="237" customFormat="1" ht="15.6" x14ac:dyDescent="0.3">
      <c r="A126" s="231"/>
      <c r="B126" s="131"/>
      <c r="C126" s="278"/>
      <c r="D126" s="278"/>
      <c r="E126" s="223"/>
      <c r="F126" s="131"/>
      <c r="G126" s="131"/>
      <c r="H126" s="232"/>
      <c r="I126" s="233"/>
      <c r="J126" s="234"/>
      <c r="K126" s="235"/>
      <c r="L126" s="234"/>
      <c r="M126" s="235"/>
      <c r="N126" s="234"/>
      <c r="O126" s="236"/>
      <c r="P126" s="236"/>
      <c r="Q126" s="236"/>
    </row>
    <row r="127" spans="1:19" s="229" customFormat="1" ht="15.6" x14ac:dyDescent="0.3">
      <c r="A127" s="260"/>
      <c r="B127" s="261" t="s">
        <v>51</v>
      </c>
      <c r="C127" s="228">
        <f>SUM(C125,C119,C110,C42)</f>
        <v>79970</v>
      </c>
      <c r="D127" s="228">
        <f>SUM(D125,D119,D110,D42)</f>
        <v>52712.69</v>
      </c>
      <c r="E127" s="228">
        <f>SUM(E125,E119,E110,E42)</f>
        <v>80240.5</v>
      </c>
      <c r="F127" s="228">
        <f>SUM(F125,F119,F110,F42)</f>
        <v>81020</v>
      </c>
      <c r="G127" s="228">
        <v>101559.52</v>
      </c>
      <c r="H127" s="100"/>
      <c r="I127" s="98"/>
      <c r="J127" s="29"/>
      <c r="K127" s="238"/>
      <c r="L127" s="29"/>
      <c r="M127" s="238"/>
      <c r="N127" s="29"/>
      <c r="O127" s="239"/>
      <c r="P127" s="239"/>
      <c r="Q127" s="239"/>
      <c r="R127" s="262"/>
      <c r="S127" s="263"/>
    </row>
    <row r="128" spans="1:19" ht="15.6" x14ac:dyDescent="0.3">
      <c r="C128" s="229"/>
      <c r="D128" s="229"/>
      <c r="F128" s="10"/>
      <c r="H128" s="100"/>
      <c r="I128" s="99"/>
      <c r="J128" s="16"/>
      <c r="K128" s="17"/>
      <c r="L128" s="53"/>
      <c r="M128" s="17"/>
      <c r="N128" s="16"/>
      <c r="O128" s="18"/>
      <c r="P128" s="18"/>
      <c r="Q128" s="18"/>
      <c r="R128" s="11"/>
      <c r="S128" s="11"/>
    </row>
    <row r="129" spans="2:16" ht="15.6" x14ac:dyDescent="0.3">
      <c r="B129" s="61"/>
      <c r="C129" s="229"/>
      <c r="D129" s="229"/>
      <c r="G129" s="169"/>
      <c r="H129" s="99"/>
      <c r="I129" s="16"/>
      <c r="J129" s="17"/>
      <c r="K129" s="16"/>
      <c r="L129" s="17"/>
      <c r="M129" s="16"/>
      <c r="N129" s="18"/>
      <c r="O129" s="18"/>
      <c r="P129" s="18"/>
    </row>
    <row r="130" spans="2:16" ht="15.6" x14ac:dyDescent="0.3">
      <c r="B130" s="91"/>
      <c r="C130" s="230"/>
      <c r="D130" s="230"/>
      <c r="E130" s="230"/>
      <c r="G130" s="169"/>
      <c r="H130" s="99"/>
      <c r="I130" s="16"/>
      <c r="J130" s="17"/>
      <c r="K130" s="16"/>
      <c r="L130" s="17"/>
      <c r="M130" s="16"/>
      <c r="N130" s="18"/>
      <c r="O130" s="18"/>
      <c r="P130" s="18"/>
    </row>
    <row r="131" spans="2:16" ht="15.6" x14ac:dyDescent="0.3">
      <c r="B131" s="92"/>
      <c r="C131" s="229"/>
      <c r="D131" s="229"/>
      <c r="G131" s="169"/>
      <c r="H131" s="99"/>
      <c r="I131" s="16"/>
      <c r="J131" s="17"/>
      <c r="K131" s="16"/>
      <c r="L131" s="17"/>
      <c r="M131" s="16"/>
      <c r="N131" s="18"/>
      <c r="O131" s="18"/>
      <c r="P131" s="18"/>
    </row>
    <row r="132" spans="2:16" ht="15.6" x14ac:dyDescent="0.3">
      <c r="B132" s="92"/>
      <c r="C132" s="229"/>
      <c r="D132" s="229"/>
      <c r="H132" s="99"/>
      <c r="I132" s="16"/>
      <c r="J132" s="17"/>
      <c r="K132" s="16"/>
      <c r="L132" s="17"/>
      <c r="M132" s="16"/>
      <c r="N132" s="18"/>
      <c r="O132" s="18"/>
      <c r="P132" s="18"/>
    </row>
    <row r="133" spans="2:16" ht="15.6" x14ac:dyDescent="0.3">
      <c r="B133" s="93"/>
      <c r="C133" s="229"/>
      <c r="D133" s="229"/>
      <c r="H133" s="99"/>
      <c r="I133" s="16"/>
      <c r="J133" s="17"/>
      <c r="K133" s="16"/>
      <c r="L133" s="17"/>
      <c r="M133" s="16"/>
      <c r="N133" s="18"/>
      <c r="O133" s="18"/>
      <c r="P133" s="18"/>
    </row>
    <row r="134" spans="2:16" ht="15.6" x14ac:dyDescent="0.3">
      <c r="B134" s="94"/>
      <c r="C134" s="229"/>
      <c r="D134" s="229"/>
      <c r="H134" s="99"/>
      <c r="I134" s="16"/>
      <c r="J134" s="17"/>
      <c r="K134" s="53"/>
      <c r="L134" s="17"/>
      <c r="M134" s="16"/>
      <c r="N134" s="18"/>
      <c r="O134" s="18"/>
      <c r="P134" s="18"/>
    </row>
    <row r="135" spans="2:16" ht="15.6" x14ac:dyDescent="0.3">
      <c r="B135" s="95"/>
      <c r="C135" s="229"/>
      <c r="D135" s="229"/>
      <c r="H135" s="99"/>
      <c r="I135" s="16"/>
      <c r="J135" s="17"/>
      <c r="K135" s="16"/>
      <c r="L135" s="17"/>
      <c r="M135" s="16"/>
      <c r="N135" s="18"/>
      <c r="O135" s="18"/>
      <c r="P135" s="18"/>
    </row>
  </sheetData>
  <mergeCells count="14">
    <mergeCell ref="H84:H87"/>
    <mergeCell ref="H122:H123"/>
    <mergeCell ref="H102:I102"/>
    <mergeCell ref="A1:G1"/>
    <mergeCell ref="A2:G2"/>
    <mergeCell ref="H4:I9"/>
    <mergeCell ref="H45:I45"/>
    <mergeCell ref="H12:J12"/>
    <mergeCell ref="H13:J13"/>
    <mergeCell ref="H44:I44"/>
    <mergeCell ref="H34:I34"/>
    <mergeCell ref="H37:I40"/>
    <mergeCell ref="H30:H31"/>
    <mergeCell ref="H50:H51"/>
  </mergeCells>
  <phoneticPr fontId="23" type="noConversion"/>
  <pageMargins left="0.39000000000000007" right="0.39000000000000007" top="0.21999999999999997" bottom="0.21999999999999997" header="0.5" footer="0.5"/>
  <pageSetup paperSize="9" scale="5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22C6-48F5-4A4B-8A04-FAFEB79EA45E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Amanda</cp:lastModifiedBy>
  <cp:lastPrinted>2018-11-13T12:13:53Z</cp:lastPrinted>
  <dcterms:created xsi:type="dcterms:W3CDTF">2018-04-16T12:57:04Z</dcterms:created>
  <dcterms:modified xsi:type="dcterms:W3CDTF">2021-05-17T13:47:41Z</dcterms:modified>
</cp:coreProperties>
</file>